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860" yWindow="105" windowWidth="19440" windowHeight="11505" tabRatio="796"/>
  </bookViews>
  <sheets>
    <sheet name="Лист1" sheetId="1" r:id="rId1"/>
  </sheets>
  <definedNames>
    <definedName name="_xlnm.Print_Area" localSheetId="0">Лист1!$A$1:$G$68</definedName>
  </definedNames>
  <calcPr calcId="144525"/>
</workbook>
</file>

<file path=xl/calcChain.xml><?xml version="1.0" encoding="utf-8"?>
<calcChain xmlns="http://schemas.openxmlformats.org/spreadsheetml/2006/main">
  <c r="D34" i="1" l="1"/>
  <c r="F47" i="1" l="1"/>
  <c r="F35" i="1"/>
  <c r="E47" i="1"/>
  <c r="F15" i="1" l="1"/>
  <c r="E15" i="1"/>
  <c r="F65" i="1"/>
  <c r="E65" i="1"/>
  <c r="F29" i="1"/>
  <c r="E29" i="1"/>
  <c r="F60" i="1"/>
  <c r="F59" i="1"/>
  <c r="E59" i="1"/>
  <c r="E35" i="1"/>
  <c r="E34" i="1"/>
  <c r="F34" i="1" s="1"/>
  <c r="F36" i="1" s="1"/>
  <c r="E24" i="1"/>
  <c r="F24" i="1" s="1"/>
  <c r="E22" i="1"/>
  <c r="F22" i="1" s="1"/>
  <c r="E21" i="1"/>
  <c r="F21" i="1" s="1"/>
  <c r="F14" i="1"/>
  <c r="E14" i="1"/>
  <c r="F13" i="1"/>
  <c r="F19" i="1"/>
  <c r="E13" i="1"/>
  <c r="E19" i="1"/>
  <c r="E23" i="1" l="1"/>
  <c r="F23" i="1" s="1"/>
  <c r="E20" i="1" l="1"/>
  <c r="F20" i="1" s="1"/>
  <c r="E27" i="1" l="1"/>
  <c r="F27" i="1" s="1"/>
  <c r="E28" i="1"/>
  <c r="F28" i="1" s="1"/>
  <c r="E26" i="1"/>
  <c r="F26" i="1" s="1"/>
  <c r="E25" i="1"/>
  <c r="F25" i="1" s="1"/>
  <c r="E7" i="1"/>
  <c r="F7" i="1" l="1"/>
  <c r="E58" i="1" l="1"/>
  <c r="E57" i="1"/>
  <c r="E60" i="1" s="1"/>
  <c r="E52" i="1"/>
  <c r="E48" i="1"/>
  <c r="E41" i="1"/>
  <c r="F41" i="1" s="1"/>
  <c r="E40" i="1"/>
  <c r="F40" i="1" s="1"/>
  <c r="E33" i="1"/>
  <c r="E36" i="1" s="1"/>
  <c r="E8" i="1"/>
  <c r="E42" i="1" l="1"/>
  <c r="F42" i="1"/>
  <c r="F8" i="1"/>
  <c r="F48" i="1"/>
  <c r="F68" i="1" s="1"/>
  <c r="F52" i="1"/>
</calcChain>
</file>

<file path=xl/sharedStrings.xml><?xml version="1.0" encoding="utf-8"?>
<sst xmlns="http://schemas.openxmlformats.org/spreadsheetml/2006/main" count="159" uniqueCount="82">
  <si>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</si>
  <si>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</si>
  <si>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</si>
  <si>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</si>
  <si>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</si>
  <si>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</si>
  <si>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</si>
  <si>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Первоначальная сумма (руб)</t>
  </si>
  <si>
    <t>Итоговая сумма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</si>
  <si>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</si>
  <si>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</si>
  <si>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</si>
  <si>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Другие услуги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</si>
  <si>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</si>
  <si>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</si>
  <si>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</si>
  <si>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Прочие основные средства</t>
  </si>
  <si>
    <t>Увеличение стоимости прочих оборотных запасов (материалов)</t>
  </si>
  <si>
    <t>Заработная плата</t>
  </si>
  <si>
    <t>Начисления на выплаты по оплате труда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</si>
  <si>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</si>
  <si>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</si>
  <si>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0104 93.0.00.91010 244 310/814</t>
  </si>
  <si>
    <t>экономия денежных средств на приобретении основных средств</t>
  </si>
  <si>
    <t>0104 93.0.00.91010 244 346</t>
  </si>
  <si>
    <t>экономия денежных средств на приобретении материалов</t>
  </si>
  <si>
    <t>Налоги, пошлины и сборы</t>
  </si>
  <si>
    <t>0104 93.0.00.91010 851 291</t>
  </si>
  <si>
    <t>Финансово-экономическое обоснование внесения изменений в решение СД "О местном бюджете на 2023 год"</t>
  </si>
  <si>
    <t>Подраздел: 0203 "Мобилизационная и вневойсковая подготовка"</t>
  </si>
  <si>
    <t>заработная плата сотрудника ПВУ, приведение данных в соответствии с окружным бюджетом</t>
  </si>
  <si>
    <t>0203 95.0.00.51180 121 211</t>
  </si>
  <si>
    <t>0203 95.0.00.51180 129 213</t>
  </si>
  <si>
    <t>начисления на выплаты по оплате труда сотрудника ПВУ, приведение данных в соответствии с окружным бюджетом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</si>
  <si>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0409 "Дорожное хозяйство (дорожные фонды)"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</si>
  <si>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0412 "Другие вопросы в области национальной экономики"</t>
    </r>
  </si>
  <si>
    <t>04 12 98.0.00.93020 244 226/046</t>
  </si>
  <si>
    <t>0102 91.0.00.91010 121  211</t>
  </si>
  <si>
    <t>0102 91.0.00.91010 129  213</t>
  </si>
  <si>
    <t>В связи с индексацией должностных окладов в 1,055 раза</t>
  </si>
  <si>
    <t>Другие расходы</t>
  </si>
  <si>
    <t>Экономия денежных средств на оплате налога на имущество</t>
  </si>
  <si>
    <t>Экономия денежных средств на проведении кадастровых работ по оформлению земельных участков</t>
  </si>
  <si>
    <t>0104 93.0.00.91010 244 226/845</t>
  </si>
  <si>
    <t>На закупку программного обеспечения для взимания платы за наем, а также на услуги по его внедрению</t>
  </si>
  <si>
    <t>Увеличение предсчтавительских расходов</t>
  </si>
  <si>
    <t>0104 93.0.00.91010 121 211</t>
  </si>
  <si>
    <t xml:space="preserve">На выплату заработной платы на делопроизводителя </t>
  </si>
  <si>
    <t>0104 93.0.00.91010 129 213</t>
  </si>
  <si>
    <t>На выплату начислений по оалте труда делопроизводителя</t>
  </si>
  <si>
    <t>0113 42.0.00.89210 244  226/046</t>
  </si>
  <si>
    <t>Ремонт фасада здания Администрации, на основании проекта решения Совета Заполярного района муниципального района «О внесении изменений в решении Совета Заполярного района «О районном бюджете на 2023 год и плановый период 2024-2025 годов»» от 22.06.2023 года.</t>
  </si>
  <si>
    <t>0501 35.0.00.89250 243 226/046</t>
  </si>
  <si>
    <t>0501 35.0.00.89250 244 225/770</t>
  </si>
  <si>
    <t>Замена приборов учета холодного и горячего водоснабжения в муниципальном жилищном фонде , на основании проекта решения Совета Заполярного района муниципального района «О внесении изменений в решении Совета Заполярного района «О районном бюджете на 2023 год и плановый период 2024-2025 годов»» от 22.06.2023 года.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</si>
  <si>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, на основании проекта решения Совета Заполярного района муниципального района «О внесении изменений в решении Совета Заполярного района «О районном бюджете на 2023 год и плановый период 2024-2025 годов»» от 22.06.2023 года.</t>
  </si>
  <si>
    <t>0103 92.2.00.91010 244 221</t>
  </si>
  <si>
    <t>Услуги связи</t>
  </si>
  <si>
    <t>Экономия денежных средств на оплате услуг связи представительного органа государственной власти поселения</t>
  </si>
  <si>
    <t>Экономия денежных средств на оплате других услуг представительного органа государственной власти поселения</t>
  </si>
  <si>
    <t>0104 93.0.00.91010 122 212</t>
  </si>
  <si>
    <t>Командировочные расходы - суточные</t>
  </si>
  <si>
    <t>Экономия денежных средств по оплате командировочных расходов - суточных</t>
  </si>
  <si>
    <t>Командировочные расходы - проживание</t>
  </si>
  <si>
    <t>0104 93.0.00.91010 122 226/630</t>
  </si>
  <si>
    <t>Экономия денежных средств по оплате командировочных расходов - проживание</t>
  </si>
  <si>
    <t>0104 93.0.00.91010 244 225/770</t>
  </si>
  <si>
    <t>Экономия денежных средств по оплате др расходов по содержанию Администрации Сельского поселения</t>
  </si>
  <si>
    <t>0113 98.0.00.91070 244  225/770</t>
  </si>
  <si>
    <t>Экономия денежных средств на оплате содеражния пустующего муниципального жилого фонда</t>
  </si>
  <si>
    <t>0113 98.0.00.91070 244  226/046</t>
  </si>
  <si>
    <t>Экономия денежных средств на оплате услуг по оценке муниципального имущества</t>
  </si>
  <si>
    <t>0501 98.0.00.96100 244 226/046</t>
  </si>
  <si>
    <t xml:space="preserve">Экономия денежных средств на оплате других услуг 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</si>
  <si>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0505 "Другие вопросы в области жилищно-коммунального хозяйства"</t>
    </r>
  </si>
  <si>
    <t>Безвозмездные перечисления нефинансовым организациям государственного сектора на производство</t>
  </si>
  <si>
    <t>0505 98.00.96010 811 244</t>
  </si>
  <si>
    <t>Экономия денежных средств на выплате субсидии с целью возмещения недополученных доходов в связи с оказанием услуг по погребению</t>
  </si>
  <si>
    <t>на сессию СД от 30.06.2023 г.</t>
  </si>
  <si>
    <t>Другие расходы по содержанию имущества</t>
  </si>
  <si>
    <t>04 09 98.0.00.93100 244 225/770</t>
  </si>
  <si>
    <t>В связи с уточнением прогнозных поступлений по акцизам за 2023 год, на основании письма Управления Федеральной налоговой службы по Архангельской области и Ненецкому автономного округу от 19.06.2023 №33-27/2/29971@.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</si>
</sst>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1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top" wrapText="1"/>
    </xf>
    <xf numFmtId="0" fontId="7" fillId="0" borderId="2" xfId="0" applyFont="1" applyBorder="1"/>
    <xf numFmtId="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2" borderId="2" xfId="0" applyNumberFormat="1" applyFont="1" applyFill="1" applyBorder="1"/>
    <xf numFmtId="4" fontId="9" fillId="2" borderId="1" xfId="0" applyNumberFormat="1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vertical="center"/>
    </xf>
    <xf numFmtId="4" fontId="0" fillId="0" borderId="0" xfId="0" applyNumberFormat="1"/>
    <xf numFmtId="4" fontId="9" fillId="0" borderId="0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top" wrapText="1"/>
    </xf>
    <xf numFmtId="2" fontId="11" fillId="0" borderId="2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16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4" fontId="1" fillId="0" borderId="0" xfId="0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/>
    <xf numFmtId="0" fontId="12" fillId="0" borderId="0" xfId="0" applyFont="1"/>
    <xf numFmtId="0" fontId="9" fillId="0" borderId="2" xfId="0" applyFont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left" vertical="top" wrapText="1"/>
    </xf>
    <xf numFmtId="4" fontId="9" fillId="0" borderId="4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abSelected="1" zoomScaleNormal="100" workbookViewId="0">
      <selection activeCell="A62" sqref="A62:XFD65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1.140625" bestFit="1" customWidth="1"/>
    <col min="7" max="7" width="66.140625" customWidth="1"/>
  </cols>
  <sheetData>
    <row r="1" spans="1:7" x14ac:dyDescent="0.25">
      <c r="A1" s="55" t="s">
        <v>28</v>
      </c>
      <c r="B1" s="55"/>
      <c r="C1" s="55"/>
      <c r="D1" s="55"/>
      <c r="E1" s="55"/>
      <c r="F1" s="55"/>
      <c r="G1" s="55"/>
    </row>
    <row r="2" spans="1:7" x14ac:dyDescent="0.25">
      <c r="A2" s="56" t="s">
        <v>78</v>
      </c>
      <c r="B2" s="56"/>
      <c r="C2" s="56"/>
      <c r="D2" s="56"/>
      <c r="E2" s="56"/>
      <c r="F2" s="56"/>
      <c r="G2" s="56"/>
    </row>
    <row r="3" spans="1:7" ht="6" customHeight="1" x14ac:dyDescent="0.25"/>
    <row r="4" spans="1:7" ht="5.25" customHeight="1" x14ac:dyDescent="0.25"/>
    <row r="5" spans="1:7" ht="15" hidden="1" customHeight="1" x14ac:dyDescent="0.25">
      <c r="A5" s="49" t="s">
        <v>13</v>
      </c>
      <c r="B5" s="49"/>
      <c r="C5" s="49"/>
      <c r="D5" s="49"/>
      <c r="E5" s="49"/>
      <c r="F5" s="49"/>
      <c r="G5" s="49"/>
    </row>
    <row r="6" spans="1:7" ht="25.5" hidden="1" x14ac:dyDescent="0.25">
      <c r="A6" s="6" t="s">
        <v>1</v>
      </c>
      <c r="B6" s="6" t="s">
        <v>0</v>
      </c>
      <c r="C6" s="6" t="s">
        <v>7</v>
      </c>
      <c r="D6" s="6" t="s">
        <v>8</v>
      </c>
      <c r="E6" s="6" t="s">
        <v>3</v>
      </c>
      <c r="F6" s="6" t="s">
        <v>4</v>
      </c>
      <c r="G6" s="6" t="s">
        <v>5</v>
      </c>
    </row>
    <row r="7" spans="1:7" hidden="1" x14ac:dyDescent="0.25">
      <c r="A7" s="20" t="s">
        <v>18</v>
      </c>
      <c r="B7" s="7" t="s">
        <v>37</v>
      </c>
      <c r="C7" s="41">
        <v>2463955.2000000002</v>
      </c>
      <c r="D7" s="41">
        <v>2534918.4</v>
      </c>
      <c r="E7" s="42">
        <f>D7-C7</f>
        <v>70963.199999999721</v>
      </c>
      <c r="F7" s="43">
        <f>ROUND(E7/1000,1)</f>
        <v>71</v>
      </c>
      <c r="G7" s="40" t="s">
        <v>39</v>
      </c>
    </row>
    <row r="8" spans="1:7" ht="16.5" hidden="1" customHeight="1" x14ac:dyDescent="0.25">
      <c r="A8" s="20" t="s">
        <v>19</v>
      </c>
      <c r="B8" s="7" t="s">
        <v>38</v>
      </c>
      <c r="C8" s="8">
        <v>556669.86</v>
      </c>
      <c r="D8" s="12">
        <v>673475.51</v>
      </c>
      <c r="E8" s="12">
        <f>D8-C8</f>
        <v>116805.65000000002</v>
      </c>
      <c r="F8" s="9">
        <f>ROUND(E8/1000,1)</f>
        <v>116.8</v>
      </c>
      <c r="G8" s="40" t="s">
        <v>39</v>
      </c>
    </row>
    <row r="9" spans="1:7" hidden="1" x14ac:dyDescent="0.25">
      <c r="A9" s="50" t="s">
        <v>2</v>
      </c>
      <c r="B9" s="51"/>
      <c r="C9" s="51"/>
      <c r="D9" s="52"/>
      <c r="E9" s="18"/>
      <c r="F9" s="18"/>
      <c r="G9" s="11"/>
    </row>
    <row r="11" spans="1:7" x14ac:dyDescent="0.25">
      <c r="A11" s="49" t="s">
        <v>20</v>
      </c>
      <c r="B11" s="49"/>
      <c r="C11" s="49"/>
      <c r="D11" s="49"/>
      <c r="E11" s="49"/>
      <c r="F11" s="49"/>
      <c r="G11" s="49"/>
    </row>
    <row r="12" spans="1:7" ht="25.5" x14ac:dyDescent="0.25">
      <c r="A12" s="20" t="s">
        <v>1</v>
      </c>
      <c r="B12" s="7" t="s">
        <v>0</v>
      </c>
      <c r="C12" s="6" t="s">
        <v>7</v>
      </c>
      <c r="D12" s="6" t="s">
        <v>8</v>
      </c>
      <c r="E12" s="6" t="s">
        <v>3</v>
      </c>
      <c r="F12" s="6" t="s">
        <v>4</v>
      </c>
      <c r="G12" s="10" t="s">
        <v>5</v>
      </c>
    </row>
    <row r="13" spans="1:7" ht="25.5" x14ac:dyDescent="0.25">
      <c r="A13" s="20" t="s">
        <v>57</v>
      </c>
      <c r="B13" s="7" t="s">
        <v>56</v>
      </c>
      <c r="C13" s="8">
        <v>6000</v>
      </c>
      <c r="D13" s="8">
        <v>5000</v>
      </c>
      <c r="E13" s="8">
        <f>D13-C13</f>
        <v>-1000</v>
      </c>
      <c r="F13" s="9">
        <f>ROUND(E13/1000,1)</f>
        <v>-1</v>
      </c>
      <c r="G13" s="10" t="s">
        <v>58</v>
      </c>
    </row>
    <row r="14" spans="1:7" ht="25.5" x14ac:dyDescent="0.25">
      <c r="A14" s="28" t="s">
        <v>12</v>
      </c>
      <c r="B14" s="7" t="s">
        <v>21</v>
      </c>
      <c r="C14" s="45">
        <v>4500</v>
      </c>
      <c r="D14" s="46">
        <v>0</v>
      </c>
      <c r="E14" s="8">
        <f>D14-C14</f>
        <v>-4500</v>
      </c>
      <c r="F14" s="9">
        <f>ROUND(E14/1000,1)</f>
        <v>-4.5</v>
      </c>
      <c r="G14" s="10" t="s">
        <v>59</v>
      </c>
    </row>
    <row r="15" spans="1:7" x14ac:dyDescent="0.25">
      <c r="A15" s="50" t="s">
        <v>2</v>
      </c>
      <c r="B15" s="51"/>
      <c r="C15" s="51"/>
      <c r="D15" s="52"/>
      <c r="E15" s="18">
        <f>SUM(E13:E14)</f>
        <v>-5500</v>
      </c>
      <c r="F15" s="18">
        <f>SUM(F13:F14)</f>
        <v>-5.5</v>
      </c>
      <c r="G15" s="11"/>
    </row>
    <row r="17" spans="1:7" x14ac:dyDescent="0.25">
      <c r="A17" s="49" t="s">
        <v>9</v>
      </c>
      <c r="B17" s="49"/>
      <c r="C17" s="49"/>
      <c r="D17" s="49"/>
      <c r="E17" s="49"/>
      <c r="F17" s="49"/>
      <c r="G17" s="49"/>
    </row>
    <row r="18" spans="1:7" ht="25.5" x14ac:dyDescent="0.25">
      <c r="A18" s="6" t="s">
        <v>1</v>
      </c>
      <c r="B18" s="6" t="s">
        <v>0</v>
      </c>
      <c r="C18" s="6" t="s">
        <v>7</v>
      </c>
      <c r="D18" s="6" t="s">
        <v>8</v>
      </c>
      <c r="E18" s="6" t="s">
        <v>3</v>
      </c>
      <c r="F18" s="6" t="s">
        <v>4</v>
      </c>
      <c r="G18" s="6" t="s">
        <v>5</v>
      </c>
    </row>
    <row r="19" spans="1:7" hidden="1" x14ac:dyDescent="0.25">
      <c r="A19" s="20" t="s">
        <v>16</v>
      </c>
      <c r="B19" s="7" t="s">
        <v>22</v>
      </c>
      <c r="C19" s="25"/>
      <c r="D19" s="25"/>
      <c r="E19" s="31">
        <f>D19-C19</f>
        <v>0</v>
      </c>
      <c r="F19" s="31">
        <f>ROUND(E19/1000,1)</f>
        <v>0</v>
      </c>
      <c r="G19" s="10" t="s">
        <v>23</v>
      </c>
    </row>
    <row r="20" spans="1:7" x14ac:dyDescent="0.25">
      <c r="A20" s="20" t="s">
        <v>18</v>
      </c>
      <c r="B20" s="7" t="s">
        <v>46</v>
      </c>
      <c r="C20" s="25">
        <v>8090577.8799999999</v>
      </c>
      <c r="D20" s="25">
        <v>8149545.8799999999</v>
      </c>
      <c r="E20" s="31">
        <f t="shared" ref="E20:E28" si="0">D20-C20</f>
        <v>58968</v>
      </c>
      <c r="F20" s="31">
        <f t="shared" ref="F20:F28" si="1">ROUND(E20/1000,1)</f>
        <v>59</v>
      </c>
      <c r="G20" s="10" t="s">
        <v>47</v>
      </c>
    </row>
    <row r="21" spans="1:7" x14ac:dyDescent="0.25">
      <c r="A21" s="20" t="s">
        <v>61</v>
      </c>
      <c r="B21" s="7" t="s">
        <v>60</v>
      </c>
      <c r="C21" s="25">
        <v>21200</v>
      </c>
      <c r="D21" s="25">
        <v>14000</v>
      </c>
      <c r="E21" s="31">
        <f t="shared" si="0"/>
        <v>-7200</v>
      </c>
      <c r="F21" s="31">
        <f t="shared" si="1"/>
        <v>-7.2</v>
      </c>
      <c r="G21" s="10" t="s">
        <v>62</v>
      </c>
    </row>
    <row r="22" spans="1:7" ht="14.25" customHeight="1" x14ac:dyDescent="0.25">
      <c r="A22" s="20" t="s">
        <v>63</v>
      </c>
      <c r="B22" s="7" t="s">
        <v>64</v>
      </c>
      <c r="C22" s="25">
        <v>178000</v>
      </c>
      <c r="D22" s="25">
        <v>142200</v>
      </c>
      <c r="E22" s="31">
        <f t="shared" si="0"/>
        <v>-35800</v>
      </c>
      <c r="F22" s="31">
        <f t="shared" si="1"/>
        <v>-35.799999999999997</v>
      </c>
      <c r="G22" s="10" t="s">
        <v>65</v>
      </c>
    </row>
    <row r="23" spans="1:7" x14ac:dyDescent="0.25">
      <c r="A23" s="20" t="s">
        <v>19</v>
      </c>
      <c r="B23" s="7" t="s">
        <v>48</v>
      </c>
      <c r="C23" s="25">
        <v>2443354.52</v>
      </c>
      <c r="D23" s="25">
        <v>2461162.86</v>
      </c>
      <c r="E23" s="31">
        <f t="shared" si="0"/>
        <v>17808.339999999851</v>
      </c>
      <c r="F23" s="31">
        <f t="shared" si="1"/>
        <v>17.8</v>
      </c>
      <c r="G23" s="10" t="s">
        <v>49</v>
      </c>
    </row>
    <row r="24" spans="1:7" ht="29.25" customHeight="1" x14ac:dyDescent="0.25">
      <c r="A24" s="20" t="s">
        <v>11</v>
      </c>
      <c r="B24" s="7" t="s">
        <v>66</v>
      </c>
      <c r="C24" s="25">
        <v>648244</v>
      </c>
      <c r="D24" s="25">
        <v>605244</v>
      </c>
      <c r="E24" s="31">
        <f t="shared" si="0"/>
        <v>-43000</v>
      </c>
      <c r="F24" s="31">
        <f t="shared" si="1"/>
        <v>-43</v>
      </c>
      <c r="G24" s="10" t="s">
        <v>67</v>
      </c>
    </row>
    <row r="25" spans="1:7" ht="25.5" x14ac:dyDescent="0.25">
      <c r="A25" s="20" t="s">
        <v>12</v>
      </c>
      <c r="B25" s="7" t="s">
        <v>15</v>
      </c>
      <c r="C25" s="25">
        <v>1347022</v>
      </c>
      <c r="D25" s="25">
        <v>1417022</v>
      </c>
      <c r="E25" s="31">
        <f t="shared" si="0"/>
        <v>70000</v>
      </c>
      <c r="F25" s="31">
        <f t="shared" si="1"/>
        <v>70</v>
      </c>
      <c r="G25" s="10" t="s">
        <v>44</v>
      </c>
    </row>
    <row r="26" spans="1:7" x14ac:dyDescent="0.25">
      <c r="A26" s="20" t="s">
        <v>40</v>
      </c>
      <c r="B26" s="7" t="s">
        <v>43</v>
      </c>
      <c r="C26" s="25">
        <v>15500</v>
      </c>
      <c r="D26" s="25">
        <v>75500</v>
      </c>
      <c r="E26" s="31">
        <f t="shared" si="0"/>
        <v>60000</v>
      </c>
      <c r="F26" s="31">
        <f t="shared" si="1"/>
        <v>60</v>
      </c>
      <c r="G26" s="10" t="s">
        <v>45</v>
      </c>
    </row>
    <row r="27" spans="1:7" ht="24" hidden="1" x14ac:dyDescent="0.25">
      <c r="A27" s="20" t="s">
        <v>17</v>
      </c>
      <c r="B27" s="7" t="s">
        <v>24</v>
      </c>
      <c r="C27" s="26"/>
      <c r="D27" s="27"/>
      <c r="E27" s="31">
        <f t="shared" si="0"/>
        <v>0</v>
      </c>
      <c r="F27" s="31">
        <f t="shared" si="1"/>
        <v>0</v>
      </c>
      <c r="G27" s="10" t="s">
        <v>25</v>
      </c>
    </row>
    <row r="28" spans="1:7" x14ac:dyDescent="0.25">
      <c r="A28" s="20" t="s">
        <v>26</v>
      </c>
      <c r="B28" s="7" t="s">
        <v>27</v>
      </c>
      <c r="C28" s="26">
        <v>165000</v>
      </c>
      <c r="D28" s="27">
        <v>150000</v>
      </c>
      <c r="E28" s="31">
        <f t="shared" si="0"/>
        <v>-15000</v>
      </c>
      <c r="F28" s="31">
        <f t="shared" si="1"/>
        <v>-15</v>
      </c>
      <c r="G28" s="10" t="s">
        <v>41</v>
      </c>
    </row>
    <row r="29" spans="1:7" x14ac:dyDescent="0.25">
      <c r="A29" s="50" t="s">
        <v>2</v>
      </c>
      <c r="B29" s="51"/>
      <c r="C29" s="51"/>
      <c r="D29" s="52"/>
      <c r="E29" s="18">
        <f>SUM(E20:E28)</f>
        <v>105776.33999999985</v>
      </c>
      <c r="F29" s="18">
        <f>SUM(F20:F28)</f>
        <v>105.8</v>
      </c>
      <c r="G29" s="17"/>
    </row>
    <row r="30" spans="1:7" x14ac:dyDescent="0.25">
      <c r="A30" s="14"/>
      <c r="B30" s="7"/>
      <c r="C30" s="15"/>
      <c r="D30" s="15"/>
      <c r="E30" s="15"/>
      <c r="F30" s="16"/>
      <c r="G30" s="17"/>
    </row>
    <row r="31" spans="1:7" x14ac:dyDescent="0.25">
      <c r="A31" s="49" t="s">
        <v>14</v>
      </c>
      <c r="B31" s="49"/>
      <c r="C31" s="49"/>
      <c r="D31" s="49"/>
      <c r="E31" s="49"/>
      <c r="F31" s="49"/>
      <c r="G31" s="49"/>
    </row>
    <row r="32" spans="1:7" ht="25.5" x14ac:dyDescent="0.25">
      <c r="A32" s="20" t="s">
        <v>1</v>
      </c>
      <c r="B32" s="7" t="s">
        <v>0</v>
      </c>
      <c r="C32" s="6" t="s">
        <v>7</v>
      </c>
      <c r="D32" s="6" t="s">
        <v>8</v>
      </c>
      <c r="E32" s="6" t="s">
        <v>3</v>
      </c>
      <c r="F32" s="6" t="s">
        <v>4</v>
      </c>
      <c r="G32" s="10" t="s">
        <v>5</v>
      </c>
    </row>
    <row r="33" spans="1:7" ht="51" hidden="1" x14ac:dyDescent="0.25">
      <c r="A33" s="20" t="s">
        <v>12</v>
      </c>
      <c r="B33" s="7" t="s">
        <v>50</v>
      </c>
      <c r="C33" s="12">
        <v>23000</v>
      </c>
      <c r="D33" s="23">
        <v>606200</v>
      </c>
      <c r="E33" s="12">
        <f>D33-C33</f>
        <v>583200</v>
      </c>
      <c r="F33" s="24"/>
      <c r="G33" s="10" t="s">
        <v>51</v>
      </c>
    </row>
    <row r="34" spans="1:7" ht="36" x14ac:dyDescent="0.25">
      <c r="A34" s="20" t="s">
        <v>11</v>
      </c>
      <c r="B34" s="7" t="s">
        <v>68</v>
      </c>
      <c r="C34" s="29">
        <v>791379.24</v>
      </c>
      <c r="D34" s="23">
        <f>751379.24-8000</f>
        <v>743379.24</v>
      </c>
      <c r="E34" s="12">
        <f>D34-C34</f>
        <v>-48000</v>
      </c>
      <c r="F34" s="24">
        <f>ROUND(E34/1000,1)</f>
        <v>-48</v>
      </c>
      <c r="G34" s="10" t="s">
        <v>69</v>
      </c>
    </row>
    <row r="35" spans="1:7" ht="25.5" x14ac:dyDescent="0.25">
      <c r="A35" s="20" t="s">
        <v>12</v>
      </c>
      <c r="B35" s="7" t="s">
        <v>70</v>
      </c>
      <c r="C35" s="29">
        <v>36000</v>
      </c>
      <c r="D35" s="23">
        <v>33200</v>
      </c>
      <c r="E35" s="12">
        <f>D35-C35</f>
        <v>-2800</v>
      </c>
      <c r="F35" s="24">
        <f>ROUND(E35/1000,1)</f>
        <v>-2.8</v>
      </c>
      <c r="G35" s="10" t="s">
        <v>71</v>
      </c>
    </row>
    <row r="36" spans="1:7" x14ac:dyDescent="0.25">
      <c r="A36" s="50" t="s">
        <v>2</v>
      </c>
      <c r="B36" s="51"/>
      <c r="C36" s="51"/>
      <c r="D36" s="52"/>
      <c r="E36" s="18">
        <f>SUM(E33:E35)</f>
        <v>532400</v>
      </c>
      <c r="F36" s="18">
        <f>SUM(F33:F35)</f>
        <v>-50.8</v>
      </c>
    </row>
    <row r="37" spans="1:7" x14ac:dyDescent="0.25">
      <c r="F37" s="16"/>
    </row>
    <row r="38" spans="1:7" hidden="1" x14ac:dyDescent="0.25">
      <c r="A38" s="49" t="s">
        <v>29</v>
      </c>
      <c r="B38" s="49"/>
      <c r="C38" s="49"/>
      <c r="D38" s="49"/>
      <c r="E38" s="49"/>
      <c r="F38" s="49"/>
      <c r="G38" s="49"/>
    </row>
    <row r="39" spans="1:7" ht="25.5" hidden="1" x14ac:dyDescent="0.25">
      <c r="A39" s="20" t="s">
        <v>1</v>
      </c>
      <c r="B39" s="7" t="s">
        <v>0</v>
      </c>
      <c r="C39" s="6" t="s">
        <v>7</v>
      </c>
      <c r="D39" s="6" t="s">
        <v>8</v>
      </c>
      <c r="E39" s="6" t="s">
        <v>3</v>
      </c>
      <c r="F39" s="6" t="s">
        <v>4</v>
      </c>
      <c r="G39" s="10" t="s">
        <v>5</v>
      </c>
    </row>
    <row r="40" spans="1:7" ht="25.5" hidden="1" x14ac:dyDescent="0.25">
      <c r="A40" s="20" t="s">
        <v>18</v>
      </c>
      <c r="B40" s="7" t="s">
        <v>31</v>
      </c>
      <c r="C40" s="12">
        <v>61678.43</v>
      </c>
      <c r="D40" s="23">
        <v>62135.18</v>
      </c>
      <c r="E40" s="12">
        <f>D40-C40</f>
        <v>456.75</v>
      </c>
      <c r="F40" s="24">
        <f>ROUND(E40/1000,1)</f>
        <v>0.5</v>
      </c>
      <c r="G40" s="10" t="s">
        <v>30</v>
      </c>
    </row>
    <row r="41" spans="1:7" ht="25.5" hidden="1" x14ac:dyDescent="0.25">
      <c r="A41" s="28" t="s">
        <v>19</v>
      </c>
      <c r="B41" s="7" t="s">
        <v>32</v>
      </c>
      <c r="C41" s="29">
        <v>18621.57</v>
      </c>
      <c r="D41" s="23">
        <v>18764.82</v>
      </c>
      <c r="E41" s="12">
        <f>D41-C41</f>
        <v>143.25</v>
      </c>
      <c r="F41" s="24">
        <f>ROUND(E41/1000,1)</f>
        <v>0.1</v>
      </c>
      <c r="G41" s="10" t="s">
        <v>33</v>
      </c>
    </row>
    <row r="42" spans="1:7" hidden="1" x14ac:dyDescent="0.25">
      <c r="A42" s="50" t="s">
        <v>2</v>
      </c>
      <c r="B42" s="51"/>
      <c r="C42" s="51"/>
      <c r="D42" s="52"/>
      <c r="E42" s="18">
        <f>SUM(E40:E41)</f>
        <v>600</v>
      </c>
      <c r="F42" s="18">
        <f>SUM(F40:F41)</f>
        <v>0.6</v>
      </c>
    </row>
    <row r="43" spans="1:7" x14ac:dyDescent="0.25">
      <c r="F43" s="16"/>
    </row>
    <row r="44" spans="1:7" ht="6.75" customHeight="1" x14ac:dyDescent="0.25">
      <c r="A44" s="1"/>
      <c r="B44" s="1"/>
      <c r="C44" s="2"/>
      <c r="D44" s="2"/>
      <c r="E44" s="2"/>
      <c r="F44" s="3"/>
      <c r="G44" s="4"/>
    </row>
    <row r="45" spans="1:7" x14ac:dyDescent="0.25">
      <c r="A45" s="49" t="s">
        <v>34</v>
      </c>
      <c r="B45" s="49"/>
      <c r="C45" s="49"/>
      <c r="D45" s="49"/>
      <c r="E45" s="49"/>
      <c r="F45" s="49"/>
      <c r="G45" s="49"/>
    </row>
    <row r="46" spans="1:7" ht="25.5" x14ac:dyDescent="0.25">
      <c r="A46" s="6" t="s">
        <v>1</v>
      </c>
      <c r="B46" s="6" t="s">
        <v>0</v>
      </c>
      <c r="C46" s="6" t="s">
        <v>7</v>
      </c>
      <c r="D46" s="6" t="s">
        <v>8</v>
      </c>
      <c r="E46" s="6" t="s">
        <v>3</v>
      </c>
      <c r="F46" s="6" t="s">
        <v>4</v>
      </c>
      <c r="G46" s="6" t="s">
        <v>5</v>
      </c>
    </row>
    <row r="47" spans="1:7" ht="51" customHeight="1" x14ac:dyDescent="0.25">
      <c r="A47" s="20" t="s">
        <v>79</v>
      </c>
      <c r="B47" s="7" t="s">
        <v>80</v>
      </c>
      <c r="C47" s="8">
        <v>7095966.8200000003</v>
      </c>
      <c r="D47" s="8">
        <v>7093451.2800000003</v>
      </c>
      <c r="E47" s="8">
        <f>D47-C47</f>
        <v>-2515.5400000000373</v>
      </c>
      <c r="F47" s="9">
        <f>ROUND(E47/1000,1)</f>
        <v>-2.5</v>
      </c>
      <c r="G47" s="10" t="s">
        <v>81</v>
      </c>
    </row>
    <row r="48" spans="1:7" x14ac:dyDescent="0.25">
      <c r="A48" s="50" t="s">
        <v>2</v>
      </c>
      <c r="B48" s="53"/>
      <c r="C48" s="53"/>
      <c r="D48" s="54"/>
      <c r="E48" s="19">
        <f>SUM(E47)</f>
        <v>-2515.5400000000373</v>
      </c>
      <c r="F48" s="21">
        <f>ROUND(E48/1000,1)</f>
        <v>-2.5</v>
      </c>
      <c r="G48" s="30"/>
    </row>
    <row r="49" spans="1:7" x14ac:dyDescent="0.25">
      <c r="A49" s="32"/>
      <c r="B49" s="32"/>
      <c r="C49" s="32"/>
      <c r="D49" s="32"/>
      <c r="E49" s="33"/>
      <c r="F49" s="34"/>
      <c r="G49" s="17"/>
    </row>
    <row r="50" spans="1:7" x14ac:dyDescent="0.25">
      <c r="A50" s="49" t="s">
        <v>35</v>
      </c>
      <c r="B50" s="49"/>
      <c r="C50" s="49"/>
      <c r="D50" s="49"/>
      <c r="E50" s="49"/>
      <c r="F50" s="49"/>
      <c r="G50" s="49"/>
    </row>
    <row r="51" spans="1:7" ht="25.5" x14ac:dyDescent="0.25">
      <c r="A51" s="6" t="s">
        <v>1</v>
      </c>
      <c r="B51" s="6" t="s">
        <v>0</v>
      </c>
      <c r="C51" s="6" t="s">
        <v>7</v>
      </c>
      <c r="D51" s="6" t="s">
        <v>8</v>
      </c>
      <c r="E51" s="6" t="s">
        <v>3</v>
      </c>
      <c r="F51" s="6" t="s">
        <v>4</v>
      </c>
      <c r="G51" s="6" t="s">
        <v>5</v>
      </c>
    </row>
    <row r="52" spans="1:7" ht="25.5" x14ac:dyDescent="0.25">
      <c r="A52" s="13" t="s">
        <v>12</v>
      </c>
      <c r="B52" s="7" t="s">
        <v>36</v>
      </c>
      <c r="C52" s="8">
        <v>100000</v>
      </c>
      <c r="D52" s="8">
        <v>50000</v>
      </c>
      <c r="E52" s="8">
        <f>D52-C52</f>
        <v>-50000</v>
      </c>
      <c r="F52" s="9">
        <f>ROUND(E52/1000,1)</f>
        <v>-50</v>
      </c>
      <c r="G52" s="10" t="s">
        <v>42</v>
      </c>
    </row>
    <row r="53" spans="1:7" x14ac:dyDescent="0.25">
      <c r="A53" s="47" t="s">
        <v>2</v>
      </c>
      <c r="B53" s="47"/>
      <c r="C53" s="47"/>
      <c r="D53" s="47"/>
      <c r="E53" s="18"/>
      <c r="F53" s="18"/>
      <c r="G53" s="11"/>
    </row>
    <row r="54" spans="1:7" x14ac:dyDescent="0.25">
      <c r="A54" s="35"/>
      <c r="B54" s="35"/>
      <c r="C54" s="36"/>
      <c r="D54" s="36"/>
      <c r="E54" s="36"/>
      <c r="F54" s="37"/>
      <c r="G54" s="4"/>
    </row>
    <row r="55" spans="1:7" x14ac:dyDescent="0.25">
      <c r="A55" s="49" t="s">
        <v>10</v>
      </c>
      <c r="B55" s="49"/>
      <c r="C55" s="49"/>
      <c r="D55" s="49"/>
      <c r="E55" s="49"/>
      <c r="F55" s="49"/>
      <c r="G55" s="49"/>
    </row>
    <row r="56" spans="1:7" ht="25.5" x14ac:dyDescent="0.25">
      <c r="A56" s="6" t="s">
        <v>1</v>
      </c>
      <c r="B56" s="6" t="s">
        <v>0</v>
      </c>
      <c r="C56" s="6" t="s">
        <v>7</v>
      </c>
      <c r="D56" s="6" t="s">
        <v>8</v>
      </c>
      <c r="E56" s="6" t="s">
        <v>3</v>
      </c>
      <c r="F56" s="6" t="s">
        <v>4</v>
      </c>
      <c r="G56" s="6" t="s">
        <v>5</v>
      </c>
    </row>
    <row r="57" spans="1:7" ht="76.5" hidden="1" x14ac:dyDescent="0.25">
      <c r="A57" s="20" t="s">
        <v>12</v>
      </c>
      <c r="B57" s="7" t="s">
        <v>52</v>
      </c>
      <c r="C57" s="9">
        <v>3395200</v>
      </c>
      <c r="D57" s="8">
        <v>3995200</v>
      </c>
      <c r="E57" s="8">
        <f>D57-C57</f>
        <v>600000</v>
      </c>
      <c r="F57" s="9"/>
      <c r="G57" s="10" t="s">
        <v>55</v>
      </c>
    </row>
    <row r="58" spans="1:7" ht="65.25" hidden="1" customHeight="1" x14ac:dyDescent="0.25">
      <c r="A58" s="20" t="s">
        <v>11</v>
      </c>
      <c r="B58" s="7" t="s">
        <v>53</v>
      </c>
      <c r="C58" s="9">
        <v>0</v>
      </c>
      <c r="D58" s="8">
        <v>836000</v>
      </c>
      <c r="E58" s="8">
        <f>D58-C58</f>
        <v>836000</v>
      </c>
      <c r="F58" s="9"/>
      <c r="G58" s="44" t="s">
        <v>54</v>
      </c>
    </row>
    <row r="59" spans="1:7" ht="19.5" customHeight="1" x14ac:dyDescent="0.25">
      <c r="A59" s="20" t="s">
        <v>12</v>
      </c>
      <c r="B59" s="7" t="s">
        <v>72</v>
      </c>
      <c r="C59" s="9">
        <v>90000</v>
      </c>
      <c r="D59" s="8">
        <v>40000</v>
      </c>
      <c r="E59" s="8">
        <f>D59-C59</f>
        <v>-50000</v>
      </c>
      <c r="F59" s="9">
        <f>ROUND(E59/1000,1)</f>
        <v>-50</v>
      </c>
      <c r="G59" s="10" t="s">
        <v>73</v>
      </c>
    </row>
    <row r="60" spans="1:7" x14ac:dyDescent="0.25">
      <c r="A60" s="47" t="s">
        <v>2</v>
      </c>
      <c r="B60" s="47"/>
      <c r="C60" s="47"/>
      <c r="D60" s="47"/>
      <c r="E60" s="18">
        <f>SUM(E57:E59)</f>
        <v>1386000</v>
      </c>
      <c r="F60" s="18">
        <f>SUM(F57:F59)</f>
        <v>-50</v>
      </c>
      <c r="G60" s="11"/>
    </row>
    <row r="61" spans="1:7" x14ac:dyDescent="0.25">
      <c r="A61" s="20"/>
      <c r="B61" s="38"/>
      <c r="C61" s="38"/>
      <c r="D61" s="38"/>
      <c r="E61" s="39"/>
      <c r="F61" s="39"/>
      <c r="G61" s="11"/>
    </row>
    <row r="62" spans="1:7" hidden="1" x14ac:dyDescent="0.25">
      <c r="A62" s="49" t="s">
        <v>74</v>
      </c>
      <c r="B62" s="49"/>
      <c r="C62" s="49"/>
      <c r="D62" s="49"/>
      <c r="E62" s="49"/>
      <c r="F62" s="49"/>
      <c r="G62" s="49"/>
    </row>
    <row r="63" spans="1:7" ht="25.5" hidden="1" x14ac:dyDescent="0.25">
      <c r="A63" s="6" t="s">
        <v>1</v>
      </c>
      <c r="B63" s="6" t="s">
        <v>0</v>
      </c>
      <c r="C63" s="6" t="s">
        <v>7</v>
      </c>
      <c r="D63" s="6" t="s">
        <v>8</v>
      </c>
      <c r="E63" s="6" t="s">
        <v>3</v>
      </c>
      <c r="F63" s="6" t="s">
        <v>4</v>
      </c>
      <c r="G63" s="6" t="s">
        <v>5</v>
      </c>
    </row>
    <row r="64" spans="1:7" ht="36" hidden="1" x14ac:dyDescent="0.25">
      <c r="A64" s="20" t="s">
        <v>75</v>
      </c>
      <c r="B64" s="7" t="s">
        <v>76</v>
      </c>
      <c r="C64" s="9">
        <v>41600</v>
      </c>
      <c r="D64" s="8">
        <v>31600</v>
      </c>
      <c r="E64" s="8"/>
      <c r="F64" s="9"/>
      <c r="G64" s="10" t="s">
        <v>77</v>
      </c>
    </row>
    <row r="65" spans="1:7" hidden="1" x14ac:dyDescent="0.25">
      <c r="A65" s="50" t="s">
        <v>2</v>
      </c>
      <c r="B65" s="53"/>
      <c r="C65" s="53"/>
      <c r="D65" s="54"/>
      <c r="E65" s="19">
        <f>SUM(E64)</f>
        <v>0</v>
      </c>
      <c r="F65" s="21">
        <f>SUM(F64)</f>
        <v>0</v>
      </c>
      <c r="G65" s="30"/>
    </row>
    <row r="66" spans="1:7" x14ac:dyDescent="0.25">
      <c r="A66" s="1"/>
      <c r="B66" s="1"/>
      <c r="C66" s="2"/>
      <c r="D66" s="2"/>
      <c r="E66" s="2"/>
      <c r="F66" s="3"/>
      <c r="G66" s="4"/>
    </row>
    <row r="67" spans="1:7" x14ac:dyDescent="0.25">
      <c r="A67" s="1"/>
      <c r="B67" s="1"/>
      <c r="C67" s="2"/>
      <c r="D67" s="2"/>
      <c r="E67" s="2"/>
      <c r="F67" s="3"/>
      <c r="G67" s="4"/>
    </row>
    <row r="68" spans="1:7" ht="15.75" x14ac:dyDescent="0.25">
      <c r="B68" s="48" t="s">
        <v>6</v>
      </c>
      <c r="C68" s="48"/>
      <c r="D68" s="48"/>
      <c r="E68" s="48"/>
      <c r="F68" s="5">
        <f>F9+F29+F53+F60+F65+F48+F36+F15</f>
        <v>-3</v>
      </c>
    </row>
    <row r="69" spans="1:7" x14ac:dyDescent="0.25">
      <c r="F69" s="22"/>
    </row>
  </sheetData>
  <mergeCells count="21">
    <mergeCell ref="A1:G1"/>
    <mergeCell ref="A2:G2"/>
    <mergeCell ref="A45:G45"/>
    <mergeCell ref="A48:D48"/>
    <mergeCell ref="A9:D9"/>
    <mergeCell ref="A29:D29"/>
    <mergeCell ref="A36:D36"/>
    <mergeCell ref="A5:G5"/>
    <mergeCell ref="A38:G38"/>
    <mergeCell ref="A53:D53"/>
    <mergeCell ref="B68:E68"/>
    <mergeCell ref="A11:G11"/>
    <mergeCell ref="A15:D15"/>
    <mergeCell ref="A17:G17"/>
    <mergeCell ref="A55:G55"/>
    <mergeCell ref="A31:G31"/>
    <mergeCell ref="A60:D60"/>
    <mergeCell ref="A62:G62"/>
    <mergeCell ref="A65:D65"/>
    <mergeCell ref="A42:D42"/>
    <mergeCell ref="A50:G50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2023-07-01T08:03:37Z</dcterms:modified>
</cp:coreProperties>
</file>