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 tabRatio="864"/>
  </bookViews>
  <sheets>
    <sheet name="Лист1" sheetId="1" r:id="rId1"/>
  </sheets>
  <definedNames>
    <definedName name="_xlnm.Print_Area" localSheetId="0">Лист1!$A$1:$G$56</definedName>
  </definedNames>
  <calcPr calcId="114210"/>
</workbook>
</file>

<file path=xl/calcChain.xml><?xml version="1.0" encoding="utf-8"?>
<calcChain xmlns="http://schemas.openxmlformats.org/spreadsheetml/2006/main">
  <c r="D14" i="1"/>
  <c r="E28"/>
  <c r="E51"/>
  <c r="E52"/>
  <c r="E45"/>
  <c r="F45"/>
  <c r="F46"/>
  <c r="F51"/>
  <c r="F52"/>
  <c r="E46"/>
  <c r="D19"/>
  <c r="E19"/>
  <c r="E20"/>
  <c r="E27"/>
  <c r="F27"/>
  <c r="E39"/>
  <c r="E40"/>
  <c r="E33"/>
  <c r="F19"/>
  <c r="F20"/>
  <c r="E18"/>
  <c r="F18"/>
  <c r="E7"/>
  <c r="F7"/>
  <c r="E34"/>
  <c r="F39"/>
  <c r="F40"/>
  <c r="F33"/>
  <c r="F34"/>
  <c r="F8"/>
  <c r="E8"/>
  <c r="E15"/>
  <c r="F15"/>
  <c r="E14"/>
  <c r="F14"/>
  <c r="E16"/>
  <c r="F16"/>
  <c r="E17"/>
  <c r="F17"/>
  <c r="E13"/>
  <c r="E21"/>
  <c r="F13"/>
  <c r="F21"/>
  <c r="F56"/>
  <c r="E26"/>
  <c r="F26"/>
  <c r="F28"/>
</calcChain>
</file>

<file path=xl/sharedStrings.xml><?xml version="1.0" encoding="utf-8"?>
<sst xmlns="http://schemas.openxmlformats.org/spreadsheetml/2006/main" count="111" uniqueCount="59">
  <si>
    <t>КБК</t>
  </si>
  <si>
    <t>Первоначальная сумма (руб)</t>
  </si>
  <si>
    <t>Итоговая сумма
(руб)</t>
  </si>
  <si>
    <t>Внесенные изменения (руб)</t>
  </si>
  <si>
    <t>Наименование показателя</t>
  </si>
  <si>
    <t>Итого изменений по подразделу:</t>
  </si>
  <si>
    <t>Финансово-экономическое обоснование внесения изменений в решение СД "О местном бюджете на 2020 год"</t>
  </si>
  <si>
    <t>Обоснование (цель) внесенных изменений</t>
  </si>
  <si>
    <t>Внесенные изменения (тыс. руб.)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</si>
  <si>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</si>
  <si>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0104 93.0.00.91010 244 226/046</t>
  </si>
  <si>
    <t>0104 93.0.00.91010 244 310/814</t>
  </si>
  <si>
    <t>Оплата льготного проезда</t>
  </si>
  <si>
    <t>Другие услуги</t>
  </si>
  <si>
    <t>0104 93.0.00.91010 244 346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</si>
  <si>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0412 "Другие вопросы в области национальной экономики"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</si>
  <si>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0102 "Функционирование высшего должностного лица субъекта Российской Федерации и муниципального образования"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</si>
  <si>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0501 "Жилищное хозяйство"</t>
    </r>
  </si>
  <si>
    <t>0501 98.0.00.96100 244 225/770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</si>
  <si>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0503 "Благоустройство"</t>
    </r>
  </si>
  <si>
    <t>Итого изменений в расходную часть:</t>
  </si>
  <si>
    <t>0102 91.0.00.91010 121 266</t>
  </si>
  <si>
    <t>Уменьшение расходов связано с экономией денежных на оплату пособий Главы МО</t>
  </si>
  <si>
    <t>Оплата социальных пособий Главы МО</t>
  </si>
  <si>
    <t>0104 93.0.00.91010 122 831</t>
  </si>
  <si>
    <t>Увеличение связано с приездом на новое место работы муниципального служащего</t>
  </si>
  <si>
    <t>0104 93.0.00.91010 121 266</t>
  </si>
  <si>
    <t>Экономия от оплаты социальных пособий персоналу</t>
  </si>
  <si>
    <t>Оплата социальных пособий персоналу</t>
  </si>
  <si>
    <t>экономия средств по содержанию имущества</t>
  </si>
  <si>
    <t>0104 93.0.00.91010 244 225/770</t>
  </si>
  <si>
    <t>Другие расходы по содержанию имущества (техническое обслуживание и др.)</t>
  </si>
  <si>
    <t>0104 93.0.00.91010 244 226/843</t>
  </si>
  <si>
    <t>Другие расходы</t>
  </si>
  <si>
    <t>Увеличение стоимости основных средств (прочие)</t>
  </si>
  <si>
    <t>Увеличение стоимости прочих оборотных запасов (материалов)</t>
  </si>
  <si>
    <t>105 93.0.00.91010 244 348</t>
  </si>
  <si>
    <t>Увеличение стоимости горюче-смазочных материалов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</si>
  <si>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0113 "Другие общегосударственные вопросы"</t>
    </r>
  </si>
  <si>
    <t>0113 98.0.00.91070 244 225/770</t>
  </si>
  <si>
    <t>Экономия денежных средств по содержанию пустующего жилого фонда, находящегося в муниципальной собственности</t>
  </si>
  <si>
    <t>0113 98.0.00.91110 244 226/046</t>
  </si>
  <si>
    <t xml:space="preserve">Экономия денежных средств по оценке недвижимости, признание прав и регулирование отношений по муниципальной собственности 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</si>
  <si>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0203 "Мобилизационная и вневойсковая подготовка"</t>
    </r>
  </si>
  <si>
    <t>0203 95.0.00.51180 244 226/046</t>
  </si>
  <si>
    <t>Увеличение по оплате услуг по осуществлению первичного воинского учета</t>
  </si>
  <si>
    <t>0412 40.0.00.93030 244 349</t>
  </si>
  <si>
    <t xml:space="preserve">Экономия средств. </t>
  </si>
  <si>
    <t>Увеличение стоимости прочих материальных запасов однократного применения</t>
  </si>
  <si>
    <t>0503 98.0.00.96310 244 225/770</t>
  </si>
  <si>
    <t>Увеличение средств на мероприятия по благоустройству территории поселка</t>
  </si>
  <si>
    <t>Установка гирлянд для праздничных мероприятий</t>
  </si>
  <si>
    <t>Экономия средств от приобретения основных средств</t>
  </si>
  <si>
    <t>Экономия средств по приобретению ТМЦ</t>
  </si>
  <si>
    <t>Экономия средств по приобретению ГСМ</t>
  </si>
  <si>
    <t>Неисползованные средства  в рамках МП  «Поддержка малого и среднего предпринимательства в муниципальном образовании «Поселок Амдерма» Ненецкого автономного округа на 2020-2022 годы»</t>
  </si>
  <si>
    <t>Экономия средств от продления лицензии на программу "Реестр закупок"</t>
  </si>
  <si>
    <t>Неиспользованные средства по прибретению праздничных открыток и грамот</t>
  </si>
  <si>
    <t>заседание СД от 29.12.2020 г.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</si>
</sst>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b/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2"/>
      <color indexed="8"/>
      <name val="Calibri"/>
      <family val="2"/>
    </font>
    <font>
      <sz val="9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2" fillId="0" borderId="1" xfId="0" applyFont="1" applyBorder="1"/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0" fontId="0" fillId="0" borderId="0" xfId="0" applyAlignment="1">
      <alignment horizontal="right"/>
    </xf>
    <xf numFmtId="164" fontId="7" fillId="0" borderId="0" xfId="0" applyNumberFormat="1" applyFo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6" fillId="2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6"/>
  <sheetViews>
    <sheetView tabSelected="1" workbookViewId="0">
      <selection activeCell="A5" sqref="A5:G5"/>
    </sheetView>
  </sheetViews>
  <sheetFormatPr defaultRowHeight="15"/>
  <cols>
    <col min="1" max="1" width="26.140625" customWidth="1"/>
    <col min="2" max="2" width="27.7109375" customWidth="1"/>
    <col min="3" max="6" width="12.28515625" customWidth="1"/>
    <col min="7" max="7" width="66.140625" customWidth="1"/>
  </cols>
  <sheetData>
    <row r="1" spans="1:7">
      <c r="A1" s="28" t="s">
        <v>6</v>
      </c>
      <c r="B1" s="28"/>
      <c r="C1" s="28"/>
      <c r="D1" s="28"/>
      <c r="E1" s="28"/>
      <c r="F1" s="28"/>
      <c r="G1" s="28"/>
    </row>
    <row r="2" spans="1:7">
      <c r="A2" s="29" t="s">
        <v>58</v>
      </c>
      <c r="B2" s="30"/>
      <c r="C2" s="30"/>
      <c r="D2" s="30"/>
      <c r="E2" s="30"/>
      <c r="F2" s="30"/>
      <c r="G2" s="30"/>
    </row>
    <row r="3" spans="1:7" ht="6" customHeight="1"/>
    <row r="5" spans="1:7">
      <c r="A5" s="25" t="s">
        <v>16</v>
      </c>
      <c r="B5" s="25"/>
      <c r="C5" s="25"/>
      <c r="D5" s="25"/>
      <c r="E5" s="25"/>
      <c r="F5" s="25"/>
      <c r="G5" s="25"/>
    </row>
    <row r="6" spans="1:7" ht="38.25">
      <c r="A6" s="4" t="s">
        <v>4</v>
      </c>
      <c r="B6" s="4" t="s">
        <v>0</v>
      </c>
      <c r="C6" s="4" t="s">
        <v>1</v>
      </c>
      <c r="D6" s="4" t="s">
        <v>2</v>
      </c>
      <c r="E6" s="4" t="s">
        <v>3</v>
      </c>
      <c r="F6" s="4" t="s">
        <v>8</v>
      </c>
      <c r="G6" s="4" t="s">
        <v>7</v>
      </c>
    </row>
    <row r="7" spans="1:7" ht="25.5">
      <c r="A7" s="6" t="s">
        <v>23</v>
      </c>
      <c r="B7" s="5" t="s">
        <v>21</v>
      </c>
      <c r="C7" s="3">
        <v>27000</v>
      </c>
      <c r="D7" s="3">
        <v>0</v>
      </c>
      <c r="E7" s="3">
        <f>D7-C7</f>
        <v>-27000</v>
      </c>
      <c r="F7" s="7">
        <f>ROUND(E7/1000,1)</f>
        <v>-27</v>
      </c>
      <c r="G7" s="17" t="s">
        <v>22</v>
      </c>
    </row>
    <row r="8" spans="1:7">
      <c r="A8" s="26" t="s">
        <v>5</v>
      </c>
      <c r="B8" s="27"/>
      <c r="C8" s="8"/>
      <c r="D8" s="8"/>
      <c r="E8" s="8">
        <f>SUM(E3:E7)</f>
        <v>-27000</v>
      </c>
      <c r="F8" s="9">
        <f>SUM(F3:F7)</f>
        <v>-27</v>
      </c>
      <c r="G8" s="2"/>
    </row>
    <row r="9" spans="1:7">
      <c r="A9" s="10"/>
      <c r="B9" s="10"/>
      <c r="C9" s="11"/>
      <c r="D9" s="11"/>
      <c r="E9" s="11"/>
      <c r="F9" s="12"/>
      <c r="G9" s="13"/>
    </row>
    <row r="11" spans="1:7" ht="28.5" customHeight="1">
      <c r="A11" s="25" t="s">
        <v>9</v>
      </c>
      <c r="B11" s="25"/>
      <c r="C11" s="25"/>
      <c r="D11" s="25"/>
      <c r="E11" s="25"/>
      <c r="F11" s="25"/>
      <c r="G11" s="25"/>
    </row>
    <row r="12" spans="1:7" s="1" customFormat="1" ht="38.25">
      <c r="A12" s="4" t="s">
        <v>4</v>
      </c>
      <c r="B12" s="4" t="s">
        <v>0</v>
      </c>
      <c r="C12" s="4" t="s">
        <v>1</v>
      </c>
      <c r="D12" s="4" t="s">
        <v>2</v>
      </c>
      <c r="E12" s="4" t="s">
        <v>3</v>
      </c>
      <c r="F12" s="4" t="s">
        <v>8</v>
      </c>
      <c r="G12" s="4" t="s">
        <v>7</v>
      </c>
    </row>
    <row r="13" spans="1:7" s="1" customFormat="1" ht="25.5">
      <c r="A13" s="18" t="s">
        <v>12</v>
      </c>
      <c r="B13" s="5" t="s">
        <v>24</v>
      </c>
      <c r="C13" s="3">
        <v>128500</v>
      </c>
      <c r="D13" s="3">
        <v>165200</v>
      </c>
      <c r="E13" s="3">
        <f t="shared" ref="E13:E20" si="0">D13-C13</f>
        <v>36700</v>
      </c>
      <c r="F13" s="7">
        <f t="shared" ref="F13:F19" si="1">ROUND(E13/1000,1)</f>
        <v>36.700000000000003</v>
      </c>
      <c r="G13" s="6" t="s">
        <v>25</v>
      </c>
    </row>
    <row r="14" spans="1:7" s="1" customFormat="1" ht="25.5">
      <c r="A14" s="6" t="s">
        <v>28</v>
      </c>
      <c r="B14" s="5" t="s">
        <v>26</v>
      </c>
      <c r="C14" s="3">
        <v>54000</v>
      </c>
      <c r="D14" s="3">
        <f>24188.1-80</f>
        <v>24108.1</v>
      </c>
      <c r="E14" s="3">
        <f t="shared" si="0"/>
        <v>-29891.9</v>
      </c>
      <c r="F14" s="7">
        <f t="shared" si="1"/>
        <v>-29.9</v>
      </c>
      <c r="G14" s="6" t="s">
        <v>27</v>
      </c>
    </row>
    <row r="15" spans="1:7" s="1" customFormat="1" ht="41.25" customHeight="1">
      <c r="A15" s="18" t="s">
        <v>31</v>
      </c>
      <c r="B15" s="5" t="s">
        <v>30</v>
      </c>
      <c r="C15" s="3">
        <v>70000</v>
      </c>
      <c r="D15" s="3">
        <v>44613</v>
      </c>
      <c r="E15" s="3">
        <f t="shared" si="0"/>
        <v>-25387</v>
      </c>
      <c r="F15" s="7">
        <f t="shared" si="1"/>
        <v>-25.4</v>
      </c>
      <c r="G15" s="6" t="s">
        <v>29</v>
      </c>
    </row>
    <row r="16" spans="1:7" s="1" customFormat="1" ht="12.75">
      <c r="A16" s="18" t="s">
        <v>13</v>
      </c>
      <c r="B16" s="5" t="s">
        <v>10</v>
      </c>
      <c r="C16" s="3">
        <v>729000</v>
      </c>
      <c r="D16" s="3">
        <v>708008</v>
      </c>
      <c r="E16" s="3">
        <f t="shared" si="0"/>
        <v>-20992</v>
      </c>
      <c r="F16" s="7">
        <f t="shared" si="1"/>
        <v>-21</v>
      </c>
      <c r="G16" s="23" t="s">
        <v>56</v>
      </c>
    </row>
    <row r="17" spans="1:7" s="1" customFormat="1" ht="25.5">
      <c r="A17" s="18" t="s">
        <v>33</v>
      </c>
      <c r="B17" s="5" t="s">
        <v>32</v>
      </c>
      <c r="C17" s="3">
        <v>10000</v>
      </c>
      <c r="D17" s="3">
        <v>0</v>
      </c>
      <c r="E17" s="3">
        <f t="shared" si="0"/>
        <v>-10000</v>
      </c>
      <c r="F17" s="7">
        <f t="shared" si="1"/>
        <v>-10</v>
      </c>
      <c r="G17" s="23" t="s">
        <v>57</v>
      </c>
    </row>
    <row r="18" spans="1:7" s="1" customFormat="1" ht="24">
      <c r="A18" s="18" t="s">
        <v>34</v>
      </c>
      <c r="B18" s="5" t="s">
        <v>11</v>
      </c>
      <c r="C18" s="3">
        <v>70500</v>
      </c>
      <c r="D18" s="3">
        <v>52610</v>
      </c>
      <c r="E18" s="3">
        <f t="shared" si="0"/>
        <v>-17890</v>
      </c>
      <c r="F18" s="7">
        <f t="shared" si="1"/>
        <v>-17.899999999999999</v>
      </c>
      <c r="G18" s="23" t="s">
        <v>52</v>
      </c>
    </row>
    <row r="19" spans="1:7" s="1" customFormat="1" ht="36">
      <c r="A19" s="18" t="s">
        <v>35</v>
      </c>
      <c r="B19" s="5" t="s">
        <v>14</v>
      </c>
      <c r="C19" s="3">
        <v>63000</v>
      </c>
      <c r="D19" s="3">
        <f>59317+55.48</f>
        <v>59372.480000000003</v>
      </c>
      <c r="E19" s="3">
        <f t="shared" si="0"/>
        <v>-3627.5199999999968</v>
      </c>
      <c r="F19" s="7">
        <f t="shared" si="1"/>
        <v>-3.6</v>
      </c>
      <c r="G19" s="23" t="s">
        <v>53</v>
      </c>
    </row>
    <row r="20" spans="1:7" s="24" customFormat="1" ht="24">
      <c r="A20" s="19" t="s">
        <v>37</v>
      </c>
      <c r="B20" s="20" t="s">
        <v>36</v>
      </c>
      <c r="C20" s="21">
        <v>28700</v>
      </c>
      <c r="D20" s="21">
        <v>28644.52</v>
      </c>
      <c r="E20" s="21">
        <f t="shared" si="0"/>
        <v>-55.479999999999563</v>
      </c>
      <c r="F20" s="22">
        <f>ROUND(E20/1000,2)</f>
        <v>-0.06</v>
      </c>
      <c r="G20" s="23" t="s">
        <v>54</v>
      </c>
    </row>
    <row r="21" spans="1:7">
      <c r="A21" s="26" t="s">
        <v>5</v>
      </c>
      <c r="B21" s="27"/>
      <c r="C21" s="8"/>
      <c r="D21" s="8"/>
      <c r="E21" s="8">
        <f>SUM(E13:E20)</f>
        <v>-71143.89999999998</v>
      </c>
      <c r="F21" s="9">
        <f>SUM(F13:F20)</f>
        <v>-71.16</v>
      </c>
      <c r="G21" s="2"/>
    </row>
    <row r="24" spans="1:7">
      <c r="A24" s="25" t="s">
        <v>38</v>
      </c>
      <c r="B24" s="25"/>
      <c r="C24" s="25"/>
      <c r="D24" s="25"/>
      <c r="E24" s="25"/>
      <c r="F24" s="25"/>
      <c r="G24" s="25"/>
    </row>
    <row r="25" spans="1:7" ht="38.25">
      <c r="A25" s="4" t="s">
        <v>4</v>
      </c>
      <c r="B25" s="4" t="s">
        <v>0</v>
      </c>
      <c r="C25" s="4" t="s">
        <v>1</v>
      </c>
      <c r="D25" s="4" t="s">
        <v>2</v>
      </c>
      <c r="E25" s="4" t="s">
        <v>3</v>
      </c>
      <c r="F25" s="4" t="s">
        <v>8</v>
      </c>
      <c r="G25" s="4" t="s">
        <v>7</v>
      </c>
    </row>
    <row r="26" spans="1:7" ht="45" customHeight="1">
      <c r="A26" s="18" t="s">
        <v>31</v>
      </c>
      <c r="B26" s="5" t="s">
        <v>39</v>
      </c>
      <c r="C26" s="3">
        <v>299600</v>
      </c>
      <c r="D26" s="3">
        <v>281866.63</v>
      </c>
      <c r="E26" s="3">
        <f>D26-C26</f>
        <v>-17733.369999999995</v>
      </c>
      <c r="F26" s="7">
        <f>ROUND(E26/1000,1)</f>
        <v>-17.7</v>
      </c>
      <c r="G26" s="6" t="s">
        <v>40</v>
      </c>
    </row>
    <row r="27" spans="1:7" ht="45" customHeight="1">
      <c r="A27" s="18" t="s">
        <v>13</v>
      </c>
      <c r="B27" s="5" t="s">
        <v>41</v>
      </c>
      <c r="C27" s="3">
        <v>60000</v>
      </c>
      <c r="D27" s="3">
        <v>55000</v>
      </c>
      <c r="E27" s="3">
        <f>D27-C27</f>
        <v>-5000</v>
      </c>
      <c r="F27" s="7">
        <f>ROUND(E27/1000,1)</f>
        <v>-5</v>
      </c>
      <c r="G27" s="6" t="s">
        <v>42</v>
      </c>
    </row>
    <row r="28" spans="1:7">
      <c r="A28" s="26" t="s">
        <v>5</v>
      </c>
      <c r="B28" s="27"/>
      <c r="C28" s="8"/>
      <c r="D28" s="8"/>
      <c r="E28" s="8">
        <f>SUM(E26:E27)</f>
        <v>-22733.369999999995</v>
      </c>
      <c r="F28" s="9">
        <f>SUM(F26:F27)</f>
        <v>-22.7</v>
      </c>
      <c r="G28" s="2"/>
    </row>
    <row r="31" spans="1:7">
      <c r="A31" s="25" t="s">
        <v>43</v>
      </c>
      <c r="B31" s="25"/>
      <c r="C31" s="25"/>
      <c r="D31" s="25"/>
      <c r="E31" s="25"/>
      <c r="F31" s="25"/>
      <c r="G31" s="25"/>
    </row>
    <row r="32" spans="1:7" ht="38.25">
      <c r="A32" s="4" t="s">
        <v>4</v>
      </c>
      <c r="B32" s="4" t="s">
        <v>0</v>
      </c>
      <c r="C32" s="4" t="s">
        <v>1</v>
      </c>
      <c r="D32" s="4" t="s">
        <v>2</v>
      </c>
      <c r="E32" s="4" t="s">
        <v>3</v>
      </c>
      <c r="F32" s="4" t="s">
        <v>8</v>
      </c>
      <c r="G32" s="4" t="s">
        <v>7</v>
      </c>
    </row>
    <row r="33" spans="1:7" ht="27" customHeight="1">
      <c r="A33" s="18" t="s">
        <v>13</v>
      </c>
      <c r="B33" s="5" t="s">
        <v>44</v>
      </c>
      <c r="C33" s="3">
        <v>57900</v>
      </c>
      <c r="D33" s="3">
        <v>62400</v>
      </c>
      <c r="E33" s="3">
        <f>D33-C33</f>
        <v>4500</v>
      </c>
      <c r="F33" s="7">
        <f>ROUND(E33/1000,1)</f>
        <v>4.5</v>
      </c>
      <c r="G33" s="16" t="s">
        <v>45</v>
      </c>
    </row>
    <row r="34" spans="1:7">
      <c r="A34" s="26" t="s">
        <v>5</v>
      </c>
      <c r="B34" s="27"/>
      <c r="C34" s="8"/>
      <c r="D34" s="8"/>
      <c r="E34" s="8">
        <f>SUM(E33:E33)</f>
        <v>4500</v>
      </c>
      <c r="F34" s="9">
        <f>SUM(F33:F33)</f>
        <v>4.5</v>
      </c>
      <c r="G34" s="2"/>
    </row>
    <row r="37" spans="1:7">
      <c r="A37" s="25" t="s">
        <v>15</v>
      </c>
      <c r="B37" s="25"/>
      <c r="C37" s="25"/>
      <c r="D37" s="25"/>
      <c r="E37" s="25"/>
      <c r="F37" s="25"/>
      <c r="G37" s="25"/>
    </row>
    <row r="38" spans="1:7" ht="38.25">
      <c r="A38" s="4" t="s">
        <v>4</v>
      </c>
      <c r="B38" s="4" t="s">
        <v>0</v>
      </c>
      <c r="C38" s="4" t="s">
        <v>1</v>
      </c>
      <c r="D38" s="4" t="s">
        <v>2</v>
      </c>
      <c r="E38" s="4" t="s">
        <v>3</v>
      </c>
      <c r="F38" s="4" t="s">
        <v>8</v>
      </c>
      <c r="G38" s="4" t="s">
        <v>7</v>
      </c>
    </row>
    <row r="39" spans="1:7" ht="38.25">
      <c r="A39" s="18" t="s">
        <v>48</v>
      </c>
      <c r="B39" s="5" t="s">
        <v>46</v>
      </c>
      <c r="C39" s="3">
        <v>10000</v>
      </c>
      <c r="D39" s="3">
        <v>0</v>
      </c>
      <c r="E39" s="3">
        <f>D39-C39</f>
        <v>-10000</v>
      </c>
      <c r="F39" s="7">
        <f>ROUND(E39/1000,1)</f>
        <v>-10</v>
      </c>
      <c r="G39" s="6" t="s">
        <v>55</v>
      </c>
    </row>
    <row r="40" spans="1:7">
      <c r="A40" s="26" t="s">
        <v>5</v>
      </c>
      <c r="B40" s="27"/>
      <c r="C40" s="8"/>
      <c r="D40" s="8"/>
      <c r="E40" s="8">
        <f>SUM(E39:E39)</f>
        <v>-10000</v>
      </c>
      <c r="F40" s="9">
        <f>SUM(F39:F39)</f>
        <v>-10</v>
      </c>
      <c r="G40" s="2"/>
    </row>
    <row r="43" spans="1:7">
      <c r="A43" s="25" t="s">
        <v>17</v>
      </c>
      <c r="B43" s="25"/>
      <c r="C43" s="25"/>
      <c r="D43" s="25"/>
      <c r="E43" s="25"/>
      <c r="F43" s="25"/>
      <c r="G43" s="25"/>
    </row>
    <row r="44" spans="1:7" ht="38.25">
      <c r="A44" s="4" t="s">
        <v>4</v>
      </c>
      <c r="B44" s="4" t="s">
        <v>0</v>
      </c>
      <c r="C44" s="4" t="s">
        <v>1</v>
      </c>
      <c r="D44" s="4" t="s">
        <v>2</v>
      </c>
      <c r="E44" s="4" t="s">
        <v>3</v>
      </c>
      <c r="F44" s="4" t="s">
        <v>8</v>
      </c>
      <c r="G44" s="4" t="s">
        <v>7</v>
      </c>
    </row>
    <row r="45" spans="1:7" ht="42.75" customHeight="1">
      <c r="A45" s="18" t="s">
        <v>31</v>
      </c>
      <c r="B45" s="5" t="s">
        <v>18</v>
      </c>
      <c r="C45" s="3">
        <v>190000</v>
      </c>
      <c r="D45" s="3">
        <v>134775.53</v>
      </c>
      <c r="E45" s="3">
        <f>D45-C45</f>
        <v>-55224.47</v>
      </c>
      <c r="F45" s="7">
        <f>ROUND(E45/1000,1)</f>
        <v>-55.2</v>
      </c>
      <c r="G45" s="6" t="s">
        <v>47</v>
      </c>
    </row>
    <row r="46" spans="1:7">
      <c r="A46" s="26" t="s">
        <v>5</v>
      </c>
      <c r="B46" s="27"/>
      <c r="C46" s="8"/>
      <c r="D46" s="8"/>
      <c r="E46" s="8">
        <f>SUM(E45:E45)</f>
        <v>-55224.47</v>
      </c>
      <c r="F46" s="9">
        <f>SUM(F45:F45)</f>
        <v>-55.2</v>
      </c>
      <c r="G46" s="2"/>
    </row>
    <row r="49" spans="1:7">
      <c r="A49" s="25" t="s">
        <v>19</v>
      </c>
      <c r="B49" s="25"/>
      <c r="C49" s="25"/>
      <c r="D49" s="25"/>
      <c r="E49" s="25"/>
      <c r="F49" s="25"/>
      <c r="G49" s="25"/>
    </row>
    <row r="50" spans="1:7" ht="38.25">
      <c r="A50" s="4" t="s">
        <v>4</v>
      </c>
      <c r="B50" s="4" t="s">
        <v>0</v>
      </c>
      <c r="C50" s="4" t="s">
        <v>1</v>
      </c>
      <c r="D50" s="4" t="s">
        <v>2</v>
      </c>
      <c r="E50" s="4" t="s">
        <v>3</v>
      </c>
      <c r="F50" s="4" t="s">
        <v>8</v>
      </c>
      <c r="G50" s="4" t="s">
        <v>7</v>
      </c>
    </row>
    <row r="51" spans="1:7" ht="24">
      <c r="A51" s="18" t="s">
        <v>51</v>
      </c>
      <c r="B51" s="5" t="s">
        <v>49</v>
      </c>
      <c r="C51" s="3">
        <v>0</v>
      </c>
      <c r="D51" s="3">
        <v>29400</v>
      </c>
      <c r="E51" s="3">
        <f>D51-C51</f>
        <v>29400</v>
      </c>
      <c r="F51" s="7">
        <f>ROUND(E51/1000,1)</f>
        <v>29.4</v>
      </c>
      <c r="G51" s="6" t="s">
        <v>50</v>
      </c>
    </row>
    <row r="52" spans="1:7">
      <c r="A52" s="26" t="s">
        <v>5</v>
      </c>
      <c r="B52" s="27"/>
      <c r="C52" s="8"/>
      <c r="D52" s="8"/>
      <c r="E52" s="8">
        <f>SUM(E51:E51)</f>
        <v>29400</v>
      </c>
      <c r="F52" s="9">
        <f>SUM(F51:F51)</f>
        <v>29.4</v>
      </c>
      <c r="G52" s="2"/>
    </row>
    <row r="56" spans="1:7" ht="15.75">
      <c r="E56" s="14" t="s">
        <v>20</v>
      </c>
      <c r="F56" s="15">
        <f>F40+F34+F28+F21+F8+F46+F52</f>
        <v>-152.16</v>
      </c>
    </row>
  </sheetData>
  <mergeCells count="16">
    <mergeCell ref="A37:G37"/>
    <mergeCell ref="A28:B28"/>
    <mergeCell ref="A1:G1"/>
    <mergeCell ref="A2:G2"/>
    <mergeCell ref="A5:G5"/>
    <mergeCell ref="A8:B8"/>
    <mergeCell ref="A11:G11"/>
    <mergeCell ref="A21:B21"/>
    <mergeCell ref="A52:B52"/>
    <mergeCell ref="A43:G43"/>
    <mergeCell ref="A46:B46"/>
    <mergeCell ref="A49:G49"/>
    <mergeCell ref="A40:B40"/>
    <mergeCell ref="A24:G24"/>
    <mergeCell ref="A31:G31"/>
    <mergeCell ref="A34:B34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2020-03-24T15:10:17Z</cp:lastPrinted>
  <dcterms:created xsi:type="dcterms:W3CDTF">2006-09-16T00:00:00Z</dcterms:created>
  <dcterms:modified xsi:type="dcterms:W3CDTF">2020-12-28T11:23:42Z</dcterms:modified>
</cp:coreProperties>
</file>