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 tabRatio="864"/>
  </bookViews>
  <sheets>
    <sheet name="Лист1" sheetId="1" r:id="rId1"/>
  </sheets>
  <definedNames>
    <definedName name="_xlnm.Print_Area" localSheetId="0">Лист1!$A$1:$G$39</definedName>
  </definedNames>
  <calcPr calcId="114210"/>
</workbook>
</file>

<file path=xl/calcChain.xml><?xml version="1.0" encoding="utf-8"?>
<calcChain xmlns="http://schemas.openxmlformats.org/spreadsheetml/2006/main">
  <c r="F39" i="1"/>
  <c r="E24"/>
  <c r="E25"/>
  <c r="F24"/>
  <c r="F25"/>
  <c r="E9"/>
  <c r="F9"/>
  <c r="E8"/>
  <c r="F8"/>
  <c r="E7"/>
  <c r="F7"/>
  <c r="E10"/>
  <c r="F10"/>
  <c r="E36"/>
  <c r="F36"/>
  <c r="E35"/>
  <c r="D30"/>
  <c r="E17"/>
  <c r="F17"/>
  <c r="E18"/>
  <c r="F18"/>
  <c r="E16"/>
  <c r="F16"/>
  <c r="E15"/>
  <c r="F15"/>
  <c r="F35"/>
  <c r="F37"/>
  <c r="E37"/>
  <c r="F19"/>
  <c r="E19"/>
  <c r="E30"/>
  <c r="F30"/>
  <c r="F31"/>
  <c r="E31"/>
</calcChain>
</file>

<file path=xl/sharedStrings.xml><?xml version="1.0" encoding="utf-8"?>
<sst xmlns="http://schemas.openxmlformats.org/spreadsheetml/2006/main" count="81" uniqueCount="49">
  <si>
    <t>КБК</t>
  </si>
  <si>
    <t>Первоначальная сумма (руб)</t>
  </si>
  <si>
    <t>Итоговая сумма
(руб)</t>
  </si>
  <si>
    <t>Внесенные изменения (руб)</t>
  </si>
  <si>
    <t>Наименование показателя</t>
  </si>
  <si>
    <t>Подписка на печать</t>
  </si>
  <si>
    <t>0104 93.0.00.91010 244 226/042</t>
  </si>
  <si>
    <t>0104 93.0.00.91010 244 310/814</t>
  </si>
  <si>
    <t>Итого изменений по подразделу:</t>
  </si>
  <si>
    <t>0501 98.0.00.96100 244 225/770</t>
  </si>
  <si>
    <t>0501 98.0.00.96100 244 346</t>
  </si>
  <si>
    <t>Оплата услуг по текущему ремонту помещений</t>
  </si>
  <si>
    <t>Приобретение ТМЦ, инструмента</t>
  </si>
  <si>
    <t>Осуществление дорожной деятельности (ремонт и очистка поселковых дорог)</t>
  </si>
  <si>
    <t>0409 98.0.00.93100 244 225/770</t>
  </si>
  <si>
    <t>Финансово-экономическое обоснование внесения изменений в решение СД "О местном бюджете на 2020 год"</t>
  </si>
  <si>
    <t>Средняя стоимость
(руб)</t>
  </si>
  <si>
    <t>Сумма
(руб)</t>
  </si>
  <si>
    <t>Сумма
(тыс. руб.)</t>
  </si>
  <si>
    <t>Кол-во</t>
  </si>
  <si>
    <t>Обоснование (цель) внесенных изменений</t>
  </si>
  <si>
    <t>Системный блок</t>
  </si>
  <si>
    <t>ИБП</t>
  </si>
  <si>
    <t>Контролеры
(клавиатура + мышь)</t>
  </si>
  <si>
    <t>Внесенные изменения (тыс. руб.)</t>
  </si>
  <si>
    <t>В соответствии с поступлением от УФК по НАО уточненного прогноза поступлений доходов от уплаты акцизов на нефтепродукты на 2020 и на плановый период 2021-2020 гг. (1 963 458,30 руб.) и учетом фактических остатков средств дорожного фонда 2019 года (2 622 913,76 руб.) уточнен дорожный фонд на 2020 год.</t>
  </si>
  <si>
    <t>Оплата услуг за ремонт жилой квартиры, находящейся в муниципальной собственности ( ул. Ленина 24 кв. 17). Ремонт черного пола и напольного покрытия, ремонт и восстановление сантехники, установка керамической плитки и поклейка обоев. На данный момент смета отсутствует, стоимость ориентировочная.</t>
  </si>
  <si>
    <t>Приобретение материалов с целью проведения ремонта жилой квартиры, находящейся в муниципальной собственности ( ул. Ленина 24 кв. 17). Ремонт черного пола и напольного покрытия, ремонт и восстановление сантехники, установка керамической плитки и поклейка обоев. На данный момент смета отсутствует, стоимость ориентировочная.</t>
  </si>
  <si>
    <t>Приобретение 3-х системных блоков в сборе или всех необходимых комплектующих. Расчет составлен на основании данных магазина "Позитроника" г. Нарьян-Мар.</t>
  </si>
  <si>
    <t>Приобретение 2-х источников бесперебойного питания взамен вышедших из строя. Расчет составлен на основании данных магазина "Позитроника" г. Нарьян-Мар.</t>
  </si>
  <si>
    <t>Приобретение 3-х комплектов контроллеров взамен устаревших (компьютерной клавиатуры и мышки). Расчет составлен на основании данных интернет-магазинов.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</si>
  <si>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0104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</si>
  <si>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0409 "Дорожное хозяйство (дорожные фонды)"</t>
    </r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</si>
  <si>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0501 "Жилищное хозяйство"</t>
    </r>
  </si>
  <si>
    <t>Всего внесено изменений в расходную часть бюджета (тыс. руб.):</t>
  </si>
  <si>
    <t>Приобретение прав использования базы данных "Справочник кадровика". Единовременный платёж, срок подписки 15 месяцев (из них 3 мес. дополнительно).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</si>
  <si>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0102 "Функционирование высшего должностного лица субъекта Российской Федерации и муниципального образования"</t>
    </r>
  </si>
  <si>
    <t>Компенсация при увольнении
(М.К. Даничева)</t>
  </si>
  <si>
    <t>З/п
(М.К. Даничева)</t>
  </si>
  <si>
    <t>Начисления на выплаты
(М.К. Даничева)</t>
  </si>
  <si>
    <t>0102 91.0.00.91010 121 211</t>
  </si>
  <si>
    <t>0102 91.0.00.91010 129 213</t>
  </si>
  <si>
    <t>Выплата компенсации при увольнении бывшему Главе МО (ВРИО главы)</t>
  </si>
  <si>
    <t>Начисление заработной платы Главе МО (ВРИО главы)</t>
  </si>
  <si>
    <t>Начисления на выплаты Главе МО (ВРИО главы)</t>
  </si>
  <si>
    <t>Проведение оценки рыночной стоимости 2-х квартир</t>
  </si>
  <si>
    <t>0113 98.0.00.91110 244 226/046</t>
  </si>
  <si>
    <t>На 2020 год запланировано проведение оценки рыночной стоимости, с целью сдачи в аренду, 8-ми квартир, находящихся в муниципальной собственности. Средняя стоимость оценки одной квартиры - 5,0 тыс. рублей.</t>
  </si>
  <si>
    <t>заседание СД от 12.03.2020 г.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</si>
</sst>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</font>
    <font>
      <sz val="11"/>
      <color indexed="10"/>
      <name val="Calibri"/>
      <family val="2"/>
    </font>
    <font>
      <sz val="11"/>
      <color indexed="10"/>
      <name val="Calibri"/>
      <family val="2"/>
      <charset val="204"/>
    </font>
    <font>
      <b/>
      <u/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2"/>
      <color indexed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2" fillId="0" borderId="1" xfId="0" applyFont="1" applyBorder="1"/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top" wrapText="1"/>
    </xf>
    <xf numFmtId="4" fontId="1" fillId="0" borderId="1" xfId="0" applyNumberFormat="1" applyFont="1" applyBorder="1"/>
    <xf numFmtId="164" fontId="1" fillId="0" borderId="1" xfId="0" applyNumberFormat="1" applyFont="1" applyBorder="1"/>
    <xf numFmtId="164" fontId="8" fillId="0" borderId="1" xfId="0" applyNumberFormat="1" applyFont="1" applyBorder="1"/>
    <xf numFmtId="0" fontId="7" fillId="2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9"/>
  <sheetViews>
    <sheetView tabSelected="1" topLeftCell="A28" workbookViewId="0">
      <selection activeCell="D8" sqref="D8"/>
    </sheetView>
  </sheetViews>
  <sheetFormatPr defaultRowHeight="15"/>
  <cols>
    <col min="1" max="1" width="26.140625" customWidth="1"/>
    <col min="2" max="2" width="27.7109375" customWidth="1"/>
    <col min="3" max="5" width="12.42578125" customWidth="1"/>
    <col min="6" max="6" width="10.7109375" customWidth="1"/>
    <col min="7" max="7" width="66.140625" customWidth="1"/>
  </cols>
  <sheetData>
    <row r="1" spans="1:7">
      <c r="A1" s="16" t="s">
        <v>15</v>
      </c>
      <c r="B1" s="16"/>
      <c r="C1" s="16"/>
      <c r="D1" s="16"/>
      <c r="E1" s="16"/>
      <c r="F1" s="16"/>
      <c r="G1" s="16"/>
    </row>
    <row r="2" spans="1:7">
      <c r="A2" s="17" t="s">
        <v>48</v>
      </c>
      <c r="B2" s="17"/>
      <c r="C2" s="17"/>
      <c r="D2" s="17"/>
      <c r="E2" s="17"/>
      <c r="F2" s="17"/>
      <c r="G2" s="17"/>
    </row>
    <row r="3" spans="1:7" ht="6" customHeight="1"/>
    <row r="5" spans="1:7">
      <c r="A5" s="12" t="s">
        <v>36</v>
      </c>
      <c r="B5" s="12"/>
      <c r="C5" s="12"/>
      <c r="D5" s="12"/>
      <c r="E5" s="12"/>
      <c r="F5" s="12"/>
      <c r="G5" s="12"/>
    </row>
    <row r="6" spans="1:7" ht="38.25">
      <c r="A6" s="4" t="s">
        <v>4</v>
      </c>
      <c r="B6" s="4" t="s">
        <v>0</v>
      </c>
      <c r="C6" s="4" t="s">
        <v>19</v>
      </c>
      <c r="D6" s="4" t="s">
        <v>16</v>
      </c>
      <c r="E6" s="4" t="s">
        <v>17</v>
      </c>
      <c r="F6" s="4" t="s">
        <v>18</v>
      </c>
      <c r="G6" s="4" t="s">
        <v>20</v>
      </c>
    </row>
    <row r="7" spans="1:7" ht="25.5">
      <c r="A7" s="6" t="s">
        <v>37</v>
      </c>
      <c r="B7" s="5" t="s">
        <v>40</v>
      </c>
      <c r="C7" s="3">
        <v>1</v>
      </c>
      <c r="D7" s="3">
        <v>267524.77</v>
      </c>
      <c r="E7" s="3">
        <f>C7*D7</f>
        <v>267524.77</v>
      </c>
      <c r="F7" s="7">
        <f>ROUND(E7/1000,1)+0.1</f>
        <v>267.60000000000002</v>
      </c>
      <c r="G7" s="8" t="s">
        <v>42</v>
      </c>
    </row>
    <row r="8" spans="1:7" ht="25.5">
      <c r="A8" s="6" t="s">
        <v>38</v>
      </c>
      <c r="B8" s="5" t="s">
        <v>40</v>
      </c>
      <c r="C8" s="3">
        <v>1</v>
      </c>
      <c r="D8" s="3">
        <v>9896.5400000000009</v>
      </c>
      <c r="E8" s="3">
        <f>C8*D8</f>
        <v>9896.5400000000009</v>
      </c>
      <c r="F8" s="7">
        <f>ROUND(E8/1000,1)</f>
        <v>9.9</v>
      </c>
      <c r="G8" s="8" t="s">
        <v>43</v>
      </c>
    </row>
    <row r="9" spans="1:7" ht="25.5">
      <c r="A9" s="6" t="s">
        <v>39</v>
      </c>
      <c r="B9" s="5" t="s">
        <v>41</v>
      </c>
      <c r="C9" s="3">
        <v>1</v>
      </c>
      <c r="D9" s="3">
        <v>83781.240000000005</v>
      </c>
      <c r="E9" s="3">
        <f>C9*D9</f>
        <v>83781.240000000005</v>
      </c>
      <c r="F9" s="7">
        <f>ROUND(E9/1000,1)</f>
        <v>83.8</v>
      </c>
      <c r="G9" s="8" t="s">
        <v>44</v>
      </c>
    </row>
    <row r="10" spans="1:7">
      <c r="A10" s="13" t="s">
        <v>8</v>
      </c>
      <c r="B10" s="14"/>
      <c r="C10" s="9"/>
      <c r="D10" s="9"/>
      <c r="E10" s="9">
        <f>SUM(E7:E9)</f>
        <v>361202.55</v>
      </c>
      <c r="F10" s="10">
        <f>SUM(F7:F9)</f>
        <v>361.3</v>
      </c>
      <c r="G10" s="2"/>
    </row>
    <row r="13" spans="1:7" ht="28.5" customHeight="1">
      <c r="A13" s="12" t="s">
        <v>31</v>
      </c>
      <c r="B13" s="12"/>
      <c r="C13" s="12"/>
      <c r="D13" s="12"/>
      <c r="E13" s="12"/>
      <c r="F13" s="12"/>
      <c r="G13" s="12"/>
    </row>
    <row r="14" spans="1:7" s="1" customFormat="1" ht="38.25">
      <c r="A14" s="4" t="s">
        <v>4</v>
      </c>
      <c r="B14" s="4" t="s">
        <v>0</v>
      </c>
      <c r="C14" s="4" t="s">
        <v>19</v>
      </c>
      <c r="D14" s="4" t="s">
        <v>16</v>
      </c>
      <c r="E14" s="4" t="s">
        <v>17</v>
      </c>
      <c r="F14" s="4" t="s">
        <v>18</v>
      </c>
      <c r="G14" s="4" t="s">
        <v>20</v>
      </c>
    </row>
    <row r="15" spans="1:7" s="1" customFormat="1" ht="38.25">
      <c r="A15" s="6" t="s">
        <v>5</v>
      </c>
      <c r="B15" s="5" t="s">
        <v>6</v>
      </c>
      <c r="C15" s="3">
        <v>1</v>
      </c>
      <c r="D15" s="3">
        <v>20064</v>
      </c>
      <c r="E15" s="3">
        <f>C15*D15</f>
        <v>20064</v>
      </c>
      <c r="F15" s="7">
        <f>ROUND(E15/1000,1)</f>
        <v>20.100000000000001</v>
      </c>
      <c r="G15" s="8" t="s">
        <v>35</v>
      </c>
    </row>
    <row r="16" spans="1:7" s="1" customFormat="1" ht="38.25">
      <c r="A16" s="6" t="s">
        <v>23</v>
      </c>
      <c r="B16" s="5" t="s">
        <v>7</v>
      </c>
      <c r="C16" s="3">
        <v>3</v>
      </c>
      <c r="D16" s="3">
        <v>2000</v>
      </c>
      <c r="E16" s="3">
        <f>C16*D16</f>
        <v>6000</v>
      </c>
      <c r="F16" s="7">
        <f>ROUND(E16/1000,1)</f>
        <v>6</v>
      </c>
      <c r="G16" s="8" t="s">
        <v>30</v>
      </c>
    </row>
    <row r="17" spans="1:7" s="1" customFormat="1" ht="38.25">
      <c r="A17" s="6" t="s">
        <v>21</v>
      </c>
      <c r="B17" s="5" t="s">
        <v>7</v>
      </c>
      <c r="C17" s="3">
        <v>3</v>
      </c>
      <c r="D17" s="3">
        <v>30000</v>
      </c>
      <c r="E17" s="3">
        <f>C17*D17</f>
        <v>90000</v>
      </c>
      <c r="F17" s="7">
        <f>ROUND(E17/1000,1)</f>
        <v>90</v>
      </c>
      <c r="G17" s="8" t="s">
        <v>28</v>
      </c>
    </row>
    <row r="18" spans="1:7" s="1" customFormat="1" ht="38.25">
      <c r="A18" s="6" t="s">
        <v>22</v>
      </c>
      <c r="B18" s="5" t="s">
        <v>7</v>
      </c>
      <c r="C18" s="3">
        <v>2</v>
      </c>
      <c r="D18" s="3">
        <v>7000</v>
      </c>
      <c r="E18" s="3">
        <f>C18*D18</f>
        <v>14000</v>
      </c>
      <c r="F18" s="7">
        <f>ROUND(E18/1000,1)</f>
        <v>14</v>
      </c>
      <c r="G18" s="8" t="s">
        <v>29</v>
      </c>
    </row>
    <row r="19" spans="1:7">
      <c r="A19" s="13" t="s">
        <v>8</v>
      </c>
      <c r="B19" s="14"/>
      <c r="C19" s="9"/>
      <c r="D19" s="9"/>
      <c r="E19" s="9">
        <f>SUM(E15:E18)</f>
        <v>130064</v>
      </c>
      <c r="F19" s="10">
        <f>SUM(F15:F18)</f>
        <v>130.1</v>
      </c>
      <c r="G19" s="2"/>
    </row>
    <row r="22" spans="1:7">
      <c r="A22" s="12" t="s">
        <v>32</v>
      </c>
      <c r="B22" s="12"/>
      <c r="C22" s="12"/>
      <c r="D22" s="12"/>
      <c r="E22" s="12"/>
      <c r="F22" s="12"/>
      <c r="G22" s="12"/>
    </row>
    <row r="23" spans="1:7" ht="38.25">
      <c r="A23" s="4" t="s">
        <v>4</v>
      </c>
      <c r="B23" s="4" t="s">
        <v>0</v>
      </c>
      <c r="C23" s="4" t="s">
        <v>1</v>
      </c>
      <c r="D23" s="4" t="s">
        <v>2</v>
      </c>
      <c r="E23" s="4" t="s">
        <v>3</v>
      </c>
      <c r="F23" s="4" t="s">
        <v>24</v>
      </c>
      <c r="G23" s="4" t="s">
        <v>20</v>
      </c>
    </row>
    <row r="24" spans="1:7" ht="38.25">
      <c r="A24" s="6" t="s">
        <v>45</v>
      </c>
      <c r="B24" s="5" t="s">
        <v>46</v>
      </c>
      <c r="C24" s="3">
        <v>30000</v>
      </c>
      <c r="D24" s="3">
        <v>40000</v>
      </c>
      <c r="E24" s="3">
        <f>D24-C24</f>
        <v>10000</v>
      </c>
      <c r="F24" s="7">
        <f>ROUND(E24/1000,1)</f>
        <v>10</v>
      </c>
      <c r="G24" s="8" t="s">
        <v>47</v>
      </c>
    </row>
    <row r="25" spans="1:7">
      <c r="A25" s="13" t="s">
        <v>8</v>
      </c>
      <c r="B25" s="14"/>
      <c r="C25" s="9"/>
      <c r="D25" s="9"/>
      <c r="E25" s="9">
        <f>SUM(E24:E24)</f>
        <v>10000</v>
      </c>
      <c r="F25" s="10">
        <f>SUM(F24:F24)</f>
        <v>10</v>
      </c>
      <c r="G25" s="2"/>
    </row>
    <row r="28" spans="1:7">
      <c r="A28" s="12" t="s">
        <v>32</v>
      </c>
      <c r="B28" s="12"/>
      <c r="C28" s="12"/>
      <c r="D28" s="12"/>
      <c r="E28" s="12"/>
      <c r="F28" s="12"/>
      <c r="G28" s="12"/>
    </row>
    <row r="29" spans="1:7" ht="38.25">
      <c r="A29" s="4" t="s">
        <v>4</v>
      </c>
      <c r="B29" s="4" t="s">
        <v>0</v>
      </c>
      <c r="C29" s="4" t="s">
        <v>1</v>
      </c>
      <c r="D29" s="4" t="s">
        <v>2</v>
      </c>
      <c r="E29" s="4" t="s">
        <v>3</v>
      </c>
      <c r="F29" s="4" t="s">
        <v>24</v>
      </c>
      <c r="G29" s="4" t="s">
        <v>20</v>
      </c>
    </row>
    <row r="30" spans="1:7" ht="63.75">
      <c r="A30" s="6" t="s">
        <v>13</v>
      </c>
      <c r="B30" s="5" t="s">
        <v>14</v>
      </c>
      <c r="C30" s="3">
        <v>4391828.62</v>
      </c>
      <c r="D30" s="3">
        <f>1963458.3+2622913.76</f>
        <v>4586372.0599999996</v>
      </c>
      <c r="E30" s="3">
        <f>D30-C30</f>
        <v>194543.43999999948</v>
      </c>
      <c r="F30" s="7">
        <f>ROUND(E30/1000,1)</f>
        <v>194.5</v>
      </c>
      <c r="G30" s="8" t="s">
        <v>25</v>
      </c>
    </row>
    <row r="31" spans="1:7">
      <c r="A31" s="13" t="s">
        <v>8</v>
      </c>
      <c r="B31" s="14"/>
      <c r="C31" s="9"/>
      <c r="D31" s="9"/>
      <c r="E31" s="9">
        <f>SUM(E30:E30)</f>
        <v>194543.43999999948</v>
      </c>
      <c r="F31" s="10">
        <f>SUM(F30:F30)</f>
        <v>194.5</v>
      </c>
      <c r="G31" s="2"/>
    </row>
    <row r="33" spans="1:7">
      <c r="A33" s="12" t="s">
        <v>33</v>
      </c>
      <c r="B33" s="12"/>
      <c r="C33" s="12"/>
      <c r="D33" s="12"/>
      <c r="E33" s="12"/>
      <c r="F33" s="12"/>
      <c r="G33" s="12"/>
    </row>
    <row r="34" spans="1:7" ht="38.25">
      <c r="A34" s="4" t="s">
        <v>4</v>
      </c>
      <c r="B34" s="4" t="s">
        <v>0</v>
      </c>
      <c r="C34" s="4" t="s">
        <v>19</v>
      </c>
      <c r="D34" s="4" t="s">
        <v>16</v>
      </c>
      <c r="E34" s="4" t="s">
        <v>17</v>
      </c>
      <c r="F34" s="4" t="s">
        <v>18</v>
      </c>
      <c r="G34" s="4" t="s">
        <v>20</v>
      </c>
    </row>
    <row r="35" spans="1:7" ht="63.75">
      <c r="A35" s="6" t="s">
        <v>11</v>
      </c>
      <c r="B35" s="5" t="s">
        <v>9</v>
      </c>
      <c r="C35" s="3">
        <v>1</v>
      </c>
      <c r="D35" s="3">
        <v>55000</v>
      </c>
      <c r="E35" s="3">
        <f>C35*D35</f>
        <v>55000</v>
      </c>
      <c r="F35" s="7">
        <f>ROUND(E35/1000,1)</f>
        <v>55</v>
      </c>
      <c r="G35" s="8" t="s">
        <v>26</v>
      </c>
    </row>
    <row r="36" spans="1:7" ht="63.75">
      <c r="A36" s="6" t="s">
        <v>12</v>
      </c>
      <c r="B36" s="5" t="s">
        <v>10</v>
      </c>
      <c r="C36" s="3">
        <v>1</v>
      </c>
      <c r="D36" s="3">
        <v>25000</v>
      </c>
      <c r="E36" s="3">
        <f>C36*D36</f>
        <v>25000</v>
      </c>
      <c r="F36" s="7">
        <f>ROUND(E36/1000,1)</f>
        <v>25</v>
      </c>
      <c r="G36" s="8" t="s">
        <v>27</v>
      </c>
    </row>
    <row r="37" spans="1:7">
      <c r="A37" s="13" t="s">
        <v>8</v>
      </c>
      <c r="B37" s="14"/>
      <c r="C37" s="9"/>
      <c r="D37" s="9"/>
      <c r="E37" s="9">
        <f>SUM(E34:E36)</f>
        <v>80000</v>
      </c>
      <c r="F37" s="10">
        <f>SUM(F34:F36)</f>
        <v>80</v>
      </c>
      <c r="G37" s="2"/>
    </row>
    <row r="39" spans="1:7" ht="15.75">
      <c r="B39" s="15" t="s">
        <v>34</v>
      </c>
      <c r="C39" s="15"/>
      <c r="D39" s="15"/>
      <c r="E39" s="15"/>
      <c r="F39" s="11">
        <f>F10+F19+F25+F31+F37</f>
        <v>775.9</v>
      </c>
    </row>
  </sheetData>
  <mergeCells count="13">
    <mergeCell ref="A13:G13"/>
    <mergeCell ref="A19:B19"/>
    <mergeCell ref="A1:G1"/>
    <mergeCell ref="A2:G2"/>
    <mergeCell ref="A5:G5"/>
    <mergeCell ref="A10:B10"/>
    <mergeCell ref="A22:G22"/>
    <mergeCell ref="A25:B25"/>
    <mergeCell ref="B39:E39"/>
    <mergeCell ref="A28:G28"/>
    <mergeCell ref="A31:B31"/>
    <mergeCell ref="A33:G33"/>
    <mergeCell ref="A37:B37"/>
  </mergeCells>
  <phoneticPr fontId="0" type="noConversion"/>
  <pageMargins left="0.70866141732283472" right="0.51181102362204722" top="0.55118110236220474" bottom="0.55118110236220474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2020-03-24T15:10:17Z</cp:lastPrinted>
  <dcterms:created xsi:type="dcterms:W3CDTF">2006-09-16T00:00:00Z</dcterms:created>
  <dcterms:modified xsi:type="dcterms:W3CDTF">2020-03-24T15:10:45Z</dcterms:modified>
</cp:coreProperties>
</file>