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505" yWindow="3165" windowWidth="14805" windowHeight="7770" tabRatio="796"/>
  </bookViews>
  <sheets>
    <sheet name="Лист1" sheetId="1" r:id="rId1"/>
  </sheets>
  <definedNames>
    <definedName name="_xlnm.Print_Area" localSheetId="0">Лист1!$A$1:$G$51</definedName>
  </definedNames>
  <calcPr calcId="144525"/>
</workbook>
</file>

<file path=xl/calcChain.xml><?xml version="1.0" encoding="utf-8"?>
<calcChain xmlns="http://schemas.openxmlformats.org/spreadsheetml/2006/main">
  <c r="F51" i="1" l="1"/>
  <c r="E38" i="1"/>
  <c r="F38" i="1" l="1"/>
  <c r="E33" i="1" l="1"/>
  <c r="F33" i="1" s="1"/>
  <c r="E48" i="1" l="1"/>
  <c r="E49" i="1" s="1"/>
  <c r="E32" i="1"/>
  <c r="F32" i="1" s="1"/>
  <c r="E19" i="1"/>
  <c r="F19" i="1" s="1"/>
  <c r="E18" i="1"/>
  <c r="F18" i="1" s="1"/>
  <c r="E31" i="1"/>
  <c r="F31" i="1" s="1"/>
  <c r="E30" i="1"/>
  <c r="F30" i="1" s="1"/>
  <c r="F48" i="1" l="1"/>
  <c r="F49" i="1" s="1"/>
  <c r="E43" i="1"/>
  <c r="F43" i="1" s="1"/>
  <c r="F44" i="1" s="1"/>
  <c r="E10" i="1"/>
  <c r="F10" i="1" s="1"/>
  <c r="E9" i="1"/>
  <c r="F9" i="1" s="1"/>
  <c r="E8" i="1"/>
  <c r="F8" i="1" s="1"/>
  <c r="E29" i="1"/>
  <c r="E34" i="1" s="1"/>
  <c r="E44" i="1" l="1"/>
  <c r="F29" i="1"/>
  <c r="F34" i="1" s="1"/>
  <c r="E24" i="1"/>
  <c r="E25" i="1" s="1"/>
  <c r="E17" i="1"/>
  <c r="E16" i="1"/>
  <c r="F16" i="1" s="1"/>
  <c r="F17" i="1"/>
  <c r="E15" i="1"/>
  <c r="F15" i="1" l="1"/>
  <c r="F20" i="1" s="1"/>
  <c r="E20" i="1"/>
  <c r="F24" i="1"/>
  <c r="F25" i="1" s="1"/>
  <c r="E7" i="1" l="1"/>
  <c r="F7" i="1" l="1"/>
  <c r="F11" i="1" s="1"/>
  <c r="E11" i="1"/>
</calcChain>
</file>

<file path=xl/sharedStrings.xml><?xml version="1.0" encoding="utf-8"?>
<sst xmlns="http://schemas.openxmlformats.org/spreadsheetml/2006/main" count="119" uniqueCount="73">
  <si>
    <t>КБК</t>
  </si>
  <si>
    <t>Наименование показателя</t>
  </si>
  <si>
    <t>Итого изменений по подразделу:</t>
  </si>
  <si>
    <t>Средняя стоимость
(руб)</t>
  </si>
  <si>
    <t>Сумма
(руб)</t>
  </si>
  <si>
    <t>Сумма
(тыс. руб.)</t>
  </si>
  <si>
    <t>Кол-во</t>
  </si>
  <si>
    <t>Обоснование (цель) внесенных изменений</t>
  </si>
  <si>
    <t>Всего внесено изменений в расходную часть бюджета (тыс. руб.):</t>
  </si>
  <si>
    <t>Финансово-экономическое обоснование внесения изменений в решение СД "О местном бюджете на 2021 год"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</si>
  <si>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0501 "Жилищное хозяйство"</t>
    </r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</si>
  <si>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0503 "Благоустройство"</t>
    </r>
  </si>
  <si>
    <t>Поставка модульной пекарни в МО "Поселок Амдерма" НАО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</si>
  <si>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0113 "Другие общегосударственные вопросы"</t>
    </r>
  </si>
  <si>
    <t>0113 31.2.00.89210 244 310/814</t>
  </si>
  <si>
    <t>0501 35.0.00.89250 244</t>
  </si>
  <si>
    <t>Закупка и установка счетчиков горячего и холодного водоснабжения в жилищном фонде МО "Поселок Амдерма" НАО</t>
  </si>
  <si>
    <t xml:space="preserve">Закупка и установка счетчиков горячего и холодного водоснабжения в жилищном фонде МО "Поселок Амдерма" НАО по межбюджетному трансферту в рамках Муниципальной программы «Строительство (приобретение) и проведение мероприятий по капительному и текущему ремонту жилых помещений муниципального района «Заполярный район» на 2020-2030 годы» </t>
  </si>
  <si>
    <t>поверке индивидуальных приборов учета холодного водоснабжения</t>
  </si>
  <si>
    <t>поверке индивидуальных приборов учета горячего водоснабжения</t>
  </si>
  <si>
    <t>05 01 35.0.00.89250 244</t>
  </si>
  <si>
    <t>В рамках 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  мероприятие поверке индивидуальных приборов учета холодного водоснабжения заменено на закупку и установку счетчиков горячего и холодного водоснабжения</t>
  </si>
  <si>
    <t>В рамках 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  мероприятие поверке индивидуальных приборов учета горячего водоснабжения заменено на закупку и установку счетчиков горячего и холодного водоснабжения</t>
  </si>
  <si>
    <t>Уличное освещение</t>
  </si>
  <si>
    <t>0503 32.0.00.89230 247 223/730</t>
  </si>
  <si>
    <t xml:space="preserve">В рамках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на 2021-2030 годы»  на мероприятие: уличное освещение 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</si>
  <si>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</si>
  <si>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Оплата коммунальных услуг здания Администрации</t>
  </si>
  <si>
    <t xml:space="preserve">0104 31.6.00.89220 244/247 </t>
  </si>
  <si>
    <t>в рамках подпрограммы 6 «Возмещение части затрат органов местного самоуправления поселений Ненецкого автономного округа»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на 2021-2030 годы» на оплату коммунальных услуг здания Администрации</t>
  </si>
  <si>
    <t>Оплата коммунальных услуг временно не заселенных (пустующих) квартир</t>
  </si>
  <si>
    <t>0113 31.6.00.89220 244/247</t>
  </si>
  <si>
    <t>в рамках подпрограммы 6 «Возмещение части затрат органов местного самоуправления поселений Ненецкого автономного округа»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на 2021-2030 годы» на оплату коммунальных услуг временно не заселенных (пустующих) квартир</t>
  </si>
  <si>
    <t>Содеражние пустующего муниципального жилого фонда</t>
  </si>
  <si>
    <t>0113 31.2.00.89210 244</t>
  </si>
  <si>
    <t>в рамках подпрограммы 2 «Управление муниципальным имуществом» Муниципальной программы «Развитие административной системы местного самоуправления муниципального района «Заполярный район» на 2017-2025 годы»  на мероприятие: содержание пустующего муниципального жилого фонда</t>
  </si>
  <si>
    <t>Оценка недвижимости, признание прав и регулирование отношений по муниципальной собственности</t>
  </si>
  <si>
    <t>0113 98.0.00.91110 244 226/046</t>
  </si>
  <si>
    <t>Для проведения и оплате услуг по оценке недвижимости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</si>
  <si>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0412  "Другие вопросы в области национальной экономики"</t>
    </r>
  </si>
  <si>
    <t>Проведение кадастровых работ по оформлению земельных участков</t>
  </si>
  <si>
    <t xml:space="preserve">0412 98.0.00.83020 244 </t>
  </si>
  <si>
    <t>экономия денежных средствпо проведению кадастровых работ по оформлению земельных участков</t>
  </si>
  <si>
    <t>Доставка канцелярских товаров</t>
  </si>
  <si>
    <t xml:space="preserve">0104 93.0.00.91010 244 222/500 </t>
  </si>
  <si>
    <t>На оплату счета по доставке канцелярских товаров для нужд Администрации</t>
  </si>
  <si>
    <t>Оплата льготного проезда</t>
  </si>
  <si>
    <t>0104 93.0.00.91010 122 214/831</t>
  </si>
  <si>
    <t>Экономия денежных средств на оплату льготного проезда сотрудников Администрации МО</t>
  </si>
  <si>
    <t>Оплата текущего ремонта пустующего жилого фонда</t>
  </si>
  <si>
    <t>05 01 98.0.00.96100 244 225/770</t>
  </si>
  <si>
    <t>Для выполнения работ по текущему ремонту пустующего жилого фонда, а такжде на выполнение работ по гидравлической промывке, испытаний на плотность и прочность системы отопления здания Админстрации МО</t>
  </si>
  <si>
    <t>Оплата строительных материалов для текущего ремонта пустующего жилого фонда</t>
  </si>
  <si>
    <t>05 01 98.0.00.96100 244 344</t>
  </si>
  <si>
    <t>Для оплаты строительных материалов для текущего ремонта пустующего жилого фонда</t>
  </si>
  <si>
    <t>Установка памятника</t>
  </si>
  <si>
    <t>0104 93.0.00.91010 244 226/046</t>
  </si>
  <si>
    <t>Для корректного отражение оплаты работ по установке памятника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</si>
  <si>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1006  "Другие вопросы в области социальной политики"</t>
    </r>
  </si>
  <si>
    <t xml:space="preserve">Содержание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вооружённых конфликтов </t>
  </si>
  <si>
    <t>0412 98.0.00.S9530 244 226/046</t>
  </si>
  <si>
    <t>Оплата штрафов, пеней</t>
  </si>
  <si>
    <t>0104 93.0.00.91010 244 292</t>
  </si>
  <si>
    <t>Для оплаты штрафов, пеней</t>
  </si>
  <si>
    <t xml:space="preserve">по межбюджетному трансферту за счет средств резервного фонда Администрации муниципального района «Заполярный район»  на мероприятие по поставке модульной пекарни в МО «Поселок Амдерма» НАО 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</si>
  <si>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0409 "Дорожное хозяйство (дорожные фонды)"</t>
    </r>
  </si>
  <si>
    <t>Осуществление дорожной деятельности</t>
  </si>
  <si>
    <t xml:space="preserve">0409 98.0.00.93100 244 </t>
  </si>
  <si>
    <t>Первоначальная сумма (руб)</t>
  </si>
  <si>
    <t>Итоговая сумма
(руб)</t>
  </si>
  <si>
    <t>Внесенные изменения (руб)</t>
  </si>
  <si>
    <t>Внесенные изменения (тыс. руб.)</t>
  </si>
  <si>
    <t>на сессию СД от 29.09.2021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</si>
</sst>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1">
    <xf numFmtId="0" fontId="0" fillId="0" borderId="0" xfId="0"/>
    <xf numFmtId="0" fontId="3" fillId="0" borderId="1" xfId="0" applyFont="1" applyBorder="1"/>
    <xf numFmtId="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9" fillId="0" borderId="1" xfId="0" applyNumberFormat="1" applyFont="1" applyBorder="1"/>
    <xf numFmtId="0" fontId="4" fillId="0" borderId="2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/>
    <xf numFmtId="164" fontId="2" fillId="0" borderId="0" xfId="0" applyNumberFormat="1" applyFont="1" applyBorder="1"/>
    <xf numFmtId="0" fontId="3" fillId="0" borderId="0" xfId="0" applyFont="1" applyBorder="1"/>
    <xf numFmtId="4" fontId="1" fillId="0" borderId="1" xfId="0" applyNumberFormat="1" applyFont="1" applyBorder="1"/>
    <xf numFmtId="164" fontId="1" fillId="0" borderId="1" xfId="0" applyNumberFormat="1" applyFont="1" applyBorder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>
      <selection activeCell="A3" sqref="A3"/>
    </sheetView>
  </sheetViews>
  <sheetFormatPr defaultRowHeight="15" x14ac:dyDescent="0.25"/>
  <cols>
    <col min="1" max="1" width="26.140625" customWidth="1"/>
    <col min="2" max="2" width="27.7109375" customWidth="1"/>
    <col min="3" max="4" width="12.42578125" customWidth="1"/>
    <col min="5" max="5" width="19.42578125" bestFit="1" customWidth="1"/>
    <col min="6" max="6" width="10.7109375" customWidth="1"/>
    <col min="7" max="7" width="66.140625" customWidth="1"/>
  </cols>
  <sheetData>
    <row r="1" spans="1:7" x14ac:dyDescent="0.25">
      <c r="A1" s="21" t="s">
        <v>9</v>
      </c>
      <c r="B1" s="21"/>
      <c r="C1" s="21"/>
      <c r="D1" s="21"/>
      <c r="E1" s="21"/>
      <c r="F1" s="21"/>
      <c r="G1" s="21"/>
    </row>
    <row r="2" spans="1:7" x14ac:dyDescent="0.25">
      <c r="A2" s="22" t="s">
        <v>72</v>
      </c>
      <c r="B2" s="22"/>
      <c r="C2" s="22"/>
      <c r="D2" s="22"/>
      <c r="E2" s="22"/>
      <c r="F2" s="22"/>
      <c r="G2" s="22"/>
    </row>
    <row r="3" spans="1:7" ht="6" customHeight="1" x14ac:dyDescent="0.25"/>
    <row r="5" spans="1:7" x14ac:dyDescent="0.25">
      <c r="A5" s="26" t="s">
        <v>13</v>
      </c>
      <c r="B5" s="26"/>
      <c r="C5" s="26"/>
      <c r="D5" s="26"/>
      <c r="E5" s="26"/>
      <c r="F5" s="26"/>
      <c r="G5" s="26"/>
    </row>
    <row r="6" spans="1:7" ht="38.25" x14ac:dyDescent="0.25">
      <c r="A6" s="3" t="s">
        <v>1</v>
      </c>
      <c r="B6" s="3" t="s">
        <v>0</v>
      </c>
      <c r="C6" s="3" t="s">
        <v>6</v>
      </c>
      <c r="D6" s="3" t="s">
        <v>3</v>
      </c>
      <c r="E6" s="3" t="s">
        <v>4</v>
      </c>
      <c r="F6" s="3" t="s">
        <v>5</v>
      </c>
      <c r="G6" s="3" t="s">
        <v>7</v>
      </c>
    </row>
    <row r="7" spans="1:7" ht="38.25" x14ac:dyDescent="0.25">
      <c r="A7" s="5" t="s">
        <v>12</v>
      </c>
      <c r="B7" s="4" t="s">
        <v>14</v>
      </c>
      <c r="C7" s="2">
        <v>1</v>
      </c>
      <c r="D7" s="2">
        <v>5000000</v>
      </c>
      <c r="E7" s="2">
        <f t="shared" ref="E7:E10" si="0">C7*D7</f>
        <v>5000000</v>
      </c>
      <c r="F7" s="6">
        <f>ROUND(E7/1000,1)</f>
        <v>5000</v>
      </c>
      <c r="G7" s="7" t="s">
        <v>64</v>
      </c>
    </row>
    <row r="8" spans="1:7" ht="76.5" x14ac:dyDescent="0.25">
      <c r="A8" s="5" t="s">
        <v>30</v>
      </c>
      <c r="B8" s="4" t="s">
        <v>31</v>
      </c>
      <c r="C8" s="2">
        <v>1</v>
      </c>
      <c r="D8" s="2">
        <v>111900</v>
      </c>
      <c r="E8" s="2">
        <f t="shared" si="0"/>
        <v>111900</v>
      </c>
      <c r="F8" s="6">
        <f>ROUND(E8/1000,1)</f>
        <v>111.9</v>
      </c>
      <c r="G8" s="7" t="s">
        <v>32</v>
      </c>
    </row>
    <row r="9" spans="1:7" ht="63.75" x14ac:dyDescent="0.25">
      <c r="A9" s="11" t="s">
        <v>33</v>
      </c>
      <c r="B9" s="4" t="s">
        <v>34</v>
      </c>
      <c r="C9" s="2">
        <v>1</v>
      </c>
      <c r="D9" s="2">
        <v>805500</v>
      </c>
      <c r="E9" s="2">
        <f t="shared" si="0"/>
        <v>805500</v>
      </c>
      <c r="F9" s="6">
        <f>ROUND(E9/1000,1)</f>
        <v>805.5</v>
      </c>
      <c r="G9" s="7" t="s">
        <v>35</v>
      </c>
    </row>
    <row r="10" spans="1:7" ht="63.75" x14ac:dyDescent="0.25">
      <c r="A10" s="11" t="s">
        <v>36</v>
      </c>
      <c r="B10" s="4" t="s">
        <v>37</v>
      </c>
      <c r="C10" s="2">
        <v>1</v>
      </c>
      <c r="D10" s="2">
        <v>10000</v>
      </c>
      <c r="E10" s="2">
        <f t="shared" si="0"/>
        <v>10000</v>
      </c>
      <c r="F10" s="6">
        <f>ROUND(E10/1000,1)</f>
        <v>10</v>
      </c>
      <c r="G10" s="7" t="s">
        <v>38</v>
      </c>
    </row>
    <row r="11" spans="1:7" x14ac:dyDescent="0.25">
      <c r="A11" s="27" t="s">
        <v>2</v>
      </c>
      <c r="B11" s="28"/>
      <c r="C11" s="8"/>
      <c r="D11" s="8"/>
      <c r="E11" s="8">
        <f>SUM(E7:E10)</f>
        <v>5927400</v>
      </c>
      <c r="F11" s="9">
        <f>SUM(F7:F10)</f>
        <v>5927.4</v>
      </c>
      <c r="G11" s="1"/>
    </row>
    <row r="12" spans="1:7" x14ac:dyDescent="0.25">
      <c r="A12" s="12"/>
      <c r="B12" s="12"/>
      <c r="C12" s="13"/>
      <c r="D12" s="13"/>
      <c r="E12" s="13"/>
      <c r="F12" s="14"/>
      <c r="G12" s="15"/>
    </row>
    <row r="13" spans="1:7" ht="15" customHeight="1" x14ac:dyDescent="0.25">
      <c r="A13" s="26" t="s">
        <v>10</v>
      </c>
      <c r="B13" s="26"/>
      <c r="C13" s="26"/>
      <c r="D13" s="26"/>
      <c r="E13" s="26"/>
      <c r="F13" s="26"/>
      <c r="G13" s="26"/>
    </row>
    <row r="14" spans="1:7" ht="38.25" x14ac:dyDescent="0.25">
      <c r="A14" s="3" t="s">
        <v>1</v>
      </c>
      <c r="B14" s="3" t="s">
        <v>0</v>
      </c>
      <c r="C14" s="3" t="s">
        <v>6</v>
      </c>
      <c r="D14" s="3" t="s">
        <v>3</v>
      </c>
      <c r="E14" s="3" t="s">
        <v>4</v>
      </c>
      <c r="F14" s="3" t="s">
        <v>5</v>
      </c>
      <c r="G14" s="3" t="s">
        <v>7</v>
      </c>
    </row>
    <row r="15" spans="1:7" ht="69.75" customHeight="1" x14ac:dyDescent="0.25">
      <c r="A15" s="5" t="s">
        <v>16</v>
      </c>
      <c r="B15" s="4" t="s">
        <v>15</v>
      </c>
      <c r="C15" s="2">
        <v>1</v>
      </c>
      <c r="D15" s="2">
        <v>689900</v>
      </c>
      <c r="E15" s="2">
        <f t="shared" ref="E15" si="1">C15*D15</f>
        <v>689900</v>
      </c>
      <c r="F15" s="6">
        <f t="shared" ref="F15:F19" si="2">ROUND(E15/1000,1)</f>
        <v>689.9</v>
      </c>
      <c r="G15" s="7" t="s">
        <v>17</v>
      </c>
    </row>
    <row r="16" spans="1:7" ht="55.5" customHeight="1" x14ac:dyDescent="0.25">
      <c r="A16" s="5" t="s">
        <v>18</v>
      </c>
      <c r="B16" s="4" t="s">
        <v>20</v>
      </c>
      <c r="C16" s="2">
        <v>1</v>
      </c>
      <c r="D16" s="2">
        <v>312400</v>
      </c>
      <c r="E16" s="6">
        <f>-C16*D16</f>
        <v>-312400</v>
      </c>
      <c r="F16" s="6">
        <f t="shared" si="2"/>
        <v>-312.39999999999998</v>
      </c>
      <c r="G16" s="7" t="s">
        <v>21</v>
      </c>
    </row>
    <row r="17" spans="1:7" ht="63.75" x14ac:dyDescent="0.25">
      <c r="A17" s="5" t="s">
        <v>19</v>
      </c>
      <c r="B17" s="4" t="s">
        <v>20</v>
      </c>
      <c r="C17" s="2">
        <v>1</v>
      </c>
      <c r="D17" s="2">
        <v>361000</v>
      </c>
      <c r="E17" s="6">
        <f>-C17*D17</f>
        <v>-361000</v>
      </c>
      <c r="F17" s="6">
        <f t="shared" si="2"/>
        <v>-361</v>
      </c>
      <c r="G17" s="7" t="s">
        <v>22</v>
      </c>
    </row>
    <row r="18" spans="1:7" ht="38.25" x14ac:dyDescent="0.25">
      <c r="A18" s="5" t="s">
        <v>49</v>
      </c>
      <c r="B18" s="4" t="s">
        <v>50</v>
      </c>
      <c r="C18" s="2">
        <v>1</v>
      </c>
      <c r="D18" s="2">
        <v>10000</v>
      </c>
      <c r="E18" s="6">
        <f>C18*D18</f>
        <v>10000</v>
      </c>
      <c r="F18" s="6">
        <f t="shared" si="2"/>
        <v>10</v>
      </c>
      <c r="G18" s="7" t="s">
        <v>51</v>
      </c>
    </row>
    <row r="19" spans="1:7" ht="51" x14ac:dyDescent="0.25">
      <c r="A19" s="5" t="s">
        <v>52</v>
      </c>
      <c r="B19" s="4" t="s">
        <v>53</v>
      </c>
      <c r="C19" s="2">
        <v>1</v>
      </c>
      <c r="D19" s="2">
        <v>5000</v>
      </c>
      <c r="E19" s="6">
        <f t="shared" ref="E19" si="3">C19*D19</f>
        <v>5000</v>
      </c>
      <c r="F19" s="6">
        <f t="shared" si="2"/>
        <v>5</v>
      </c>
      <c r="G19" s="7" t="s">
        <v>54</v>
      </c>
    </row>
    <row r="20" spans="1:7" ht="15" customHeight="1" x14ac:dyDescent="0.25">
      <c r="A20" s="29" t="s">
        <v>2</v>
      </c>
      <c r="B20" s="30"/>
      <c r="C20" s="16"/>
      <c r="D20" s="16"/>
      <c r="E20" s="16">
        <f>SUM(E15:E19)</f>
        <v>31500</v>
      </c>
      <c r="F20" s="17">
        <f>SUM(F15:F19)</f>
        <v>31.5</v>
      </c>
      <c r="G20" s="1"/>
    </row>
    <row r="21" spans="1:7" ht="15" customHeight="1" x14ac:dyDescent="0.25">
      <c r="A21" s="18"/>
      <c r="B21" s="18"/>
      <c r="C21" s="19"/>
      <c r="D21" s="19"/>
      <c r="E21" s="19"/>
      <c r="F21" s="20"/>
      <c r="G21" s="15"/>
    </row>
    <row r="22" spans="1:7" ht="15" customHeight="1" x14ac:dyDescent="0.25">
      <c r="A22" s="26" t="s">
        <v>11</v>
      </c>
      <c r="B22" s="26"/>
      <c r="C22" s="26"/>
      <c r="D22" s="26"/>
      <c r="E22" s="26"/>
      <c r="F22" s="26"/>
      <c r="G22" s="26"/>
    </row>
    <row r="23" spans="1:7" ht="38.25" x14ac:dyDescent="0.25">
      <c r="A23" s="3" t="s">
        <v>1</v>
      </c>
      <c r="B23" s="3" t="s">
        <v>0</v>
      </c>
      <c r="C23" s="3" t="s">
        <v>6</v>
      </c>
      <c r="D23" s="3" t="s">
        <v>3</v>
      </c>
      <c r="E23" s="3" t="s">
        <v>4</v>
      </c>
      <c r="F23" s="3" t="s">
        <v>5</v>
      </c>
      <c r="G23" s="3" t="s">
        <v>7</v>
      </c>
    </row>
    <row r="24" spans="1:7" ht="51" x14ac:dyDescent="0.25">
      <c r="A24" s="5" t="s">
        <v>23</v>
      </c>
      <c r="B24" s="4" t="s">
        <v>24</v>
      </c>
      <c r="C24" s="2">
        <v>1</v>
      </c>
      <c r="D24" s="2">
        <v>290000</v>
      </c>
      <c r="E24" s="2">
        <f t="shared" ref="E24" si="4">C24*D24</f>
        <v>290000</v>
      </c>
      <c r="F24" s="6">
        <f>ROUND(E24/1000,1)</f>
        <v>290</v>
      </c>
      <c r="G24" s="7" t="s">
        <v>25</v>
      </c>
    </row>
    <row r="25" spans="1:7" ht="15" customHeight="1" x14ac:dyDescent="0.25">
      <c r="A25" s="27" t="s">
        <v>2</v>
      </c>
      <c r="B25" s="28"/>
      <c r="C25" s="8"/>
      <c r="D25" s="8"/>
      <c r="E25" s="8">
        <f>SUM(E24:E24)</f>
        <v>290000</v>
      </c>
      <c r="F25" s="9">
        <f>SUM(F24:F24)</f>
        <v>290</v>
      </c>
      <c r="G25" s="1"/>
    </row>
    <row r="26" spans="1:7" ht="15" customHeight="1" x14ac:dyDescent="0.25">
      <c r="A26" s="18"/>
      <c r="B26" s="18"/>
      <c r="C26" s="19"/>
      <c r="D26" s="19"/>
      <c r="E26" s="19"/>
      <c r="F26" s="20"/>
      <c r="G26" s="15"/>
    </row>
    <row r="27" spans="1:7" ht="15" customHeight="1" x14ac:dyDescent="0.25">
      <c r="A27" s="26" t="s">
        <v>26</v>
      </c>
      <c r="B27" s="26"/>
      <c r="C27" s="26"/>
      <c r="D27" s="26"/>
      <c r="E27" s="26"/>
      <c r="F27" s="26"/>
      <c r="G27" s="26"/>
    </row>
    <row r="28" spans="1:7" ht="38.25" x14ac:dyDescent="0.25">
      <c r="A28" s="3" t="s">
        <v>1</v>
      </c>
      <c r="B28" s="3" t="s">
        <v>0</v>
      </c>
      <c r="C28" s="3" t="s">
        <v>6</v>
      </c>
      <c r="D28" s="3" t="s">
        <v>3</v>
      </c>
      <c r="E28" s="3" t="s">
        <v>4</v>
      </c>
      <c r="F28" s="3" t="s">
        <v>5</v>
      </c>
      <c r="G28" s="3" t="s">
        <v>7</v>
      </c>
    </row>
    <row r="29" spans="1:7" ht="76.5" x14ac:dyDescent="0.25">
      <c r="A29" s="5" t="s">
        <v>27</v>
      </c>
      <c r="B29" s="4" t="s">
        <v>28</v>
      </c>
      <c r="C29" s="2">
        <v>1</v>
      </c>
      <c r="D29" s="2">
        <v>112600</v>
      </c>
      <c r="E29" s="2">
        <f t="shared" ref="E29:E32" si="5">C29*D29</f>
        <v>112600</v>
      </c>
      <c r="F29" s="6">
        <f>ROUND(E29/1000,1)</f>
        <v>112.6</v>
      </c>
      <c r="G29" s="7" t="s">
        <v>29</v>
      </c>
    </row>
    <row r="30" spans="1:7" ht="25.5" x14ac:dyDescent="0.25">
      <c r="A30" s="11" t="s">
        <v>43</v>
      </c>
      <c r="B30" s="4" t="s">
        <v>44</v>
      </c>
      <c r="C30" s="2">
        <v>1</v>
      </c>
      <c r="D30" s="2">
        <v>13100</v>
      </c>
      <c r="E30" s="2">
        <f t="shared" si="5"/>
        <v>13100</v>
      </c>
      <c r="F30" s="6">
        <f>ROUND(E30/1000,1)</f>
        <v>13.1</v>
      </c>
      <c r="G30" s="7" t="s">
        <v>45</v>
      </c>
    </row>
    <row r="31" spans="1:7" ht="25.5" x14ac:dyDescent="0.25">
      <c r="A31" s="11" t="s">
        <v>46</v>
      </c>
      <c r="B31" s="4" t="s">
        <v>47</v>
      </c>
      <c r="C31" s="2">
        <v>1</v>
      </c>
      <c r="D31" s="2">
        <v>-28200</v>
      </c>
      <c r="E31" s="2">
        <f t="shared" si="5"/>
        <v>-28200</v>
      </c>
      <c r="F31" s="6">
        <f>ROUND(E31/1000,1)</f>
        <v>-28.2</v>
      </c>
      <c r="G31" s="7" t="s">
        <v>48</v>
      </c>
    </row>
    <row r="32" spans="1:7" x14ac:dyDescent="0.25">
      <c r="A32" s="11" t="s">
        <v>55</v>
      </c>
      <c r="B32" s="4" t="s">
        <v>56</v>
      </c>
      <c r="C32" s="2">
        <v>1</v>
      </c>
      <c r="D32" s="2">
        <v>-18683.7</v>
      </c>
      <c r="E32" s="2">
        <f t="shared" si="5"/>
        <v>-18683.7</v>
      </c>
      <c r="F32" s="6">
        <f>ROUND(E32/1000,1)</f>
        <v>-18.7</v>
      </c>
      <c r="G32" s="7" t="s">
        <v>57</v>
      </c>
    </row>
    <row r="33" spans="1:7" x14ac:dyDescent="0.25">
      <c r="A33" s="11" t="s">
        <v>61</v>
      </c>
      <c r="B33" s="4" t="s">
        <v>62</v>
      </c>
      <c r="C33" s="2">
        <v>1</v>
      </c>
      <c r="D33" s="2">
        <v>100</v>
      </c>
      <c r="E33" s="2">
        <f t="shared" ref="E33" si="6">C33*D33</f>
        <v>100</v>
      </c>
      <c r="F33" s="6">
        <f>ROUND(E33/1000,1)</f>
        <v>0.1</v>
      </c>
      <c r="G33" s="7" t="s">
        <v>63</v>
      </c>
    </row>
    <row r="34" spans="1:7" x14ac:dyDescent="0.25">
      <c r="A34" s="27" t="s">
        <v>2</v>
      </c>
      <c r="B34" s="28"/>
      <c r="C34" s="8"/>
      <c r="D34" s="8"/>
      <c r="E34" s="8">
        <f>SUM(E29:E33)</f>
        <v>78916.3</v>
      </c>
      <c r="F34" s="9">
        <f>SUM(F29:F33)</f>
        <v>78.899999999999977</v>
      </c>
      <c r="G34" s="1"/>
    </row>
    <row r="35" spans="1:7" ht="15" customHeight="1" x14ac:dyDescent="0.25">
      <c r="A35" s="18"/>
      <c r="B35" s="18"/>
      <c r="C35" s="19"/>
      <c r="D35" s="19"/>
      <c r="E35" s="19"/>
      <c r="F35" s="20"/>
      <c r="G35" s="15"/>
    </row>
    <row r="36" spans="1:7" ht="15" customHeight="1" x14ac:dyDescent="0.25">
      <c r="A36" s="26" t="s">
        <v>65</v>
      </c>
      <c r="B36" s="26"/>
      <c r="C36" s="26"/>
      <c r="D36" s="26"/>
      <c r="E36" s="26"/>
      <c r="F36" s="26"/>
      <c r="G36" s="26"/>
    </row>
    <row r="37" spans="1:7" ht="38.25" x14ac:dyDescent="0.25">
      <c r="A37" s="3" t="s">
        <v>1</v>
      </c>
      <c r="B37" s="3" t="s">
        <v>0</v>
      </c>
      <c r="C37" s="3" t="s">
        <v>68</v>
      </c>
      <c r="D37" s="3" t="s">
        <v>69</v>
      </c>
      <c r="E37" s="3" t="s">
        <v>70</v>
      </c>
      <c r="F37" s="3" t="s">
        <v>71</v>
      </c>
      <c r="G37" s="3" t="s">
        <v>7</v>
      </c>
    </row>
    <row r="38" spans="1:7" ht="76.5" x14ac:dyDescent="0.25">
      <c r="A38" s="5" t="s">
        <v>66</v>
      </c>
      <c r="B38" s="4" t="s">
        <v>67</v>
      </c>
      <c r="C38" s="2">
        <v>6411289.29</v>
      </c>
      <c r="D38" s="2">
        <v>6371689.29</v>
      </c>
      <c r="E38" s="2">
        <f>D38-C38</f>
        <v>-39600</v>
      </c>
      <c r="F38" s="6">
        <f>ROUND(E38/1000,1)</f>
        <v>-39.6</v>
      </c>
      <c r="G38" s="7" t="s">
        <v>29</v>
      </c>
    </row>
    <row r="39" spans="1:7" ht="15" customHeight="1" x14ac:dyDescent="0.25">
      <c r="A39" s="18"/>
      <c r="B39" s="18"/>
      <c r="C39" s="19"/>
      <c r="D39" s="19"/>
      <c r="E39" s="19"/>
      <c r="F39" s="20"/>
      <c r="G39" s="15"/>
    </row>
    <row r="40" spans="1:7" ht="15" customHeight="1" x14ac:dyDescent="0.25">
      <c r="A40" s="18"/>
      <c r="B40" s="18"/>
      <c r="C40" s="19"/>
      <c r="D40" s="19"/>
      <c r="E40" s="19"/>
      <c r="F40" s="20"/>
      <c r="G40" s="15"/>
    </row>
    <row r="41" spans="1:7" ht="15" customHeight="1" x14ac:dyDescent="0.25">
      <c r="A41" s="26" t="s">
        <v>39</v>
      </c>
      <c r="B41" s="26"/>
      <c r="C41" s="26"/>
      <c r="D41" s="26"/>
      <c r="E41" s="26"/>
      <c r="F41" s="26"/>
      <c r="G41" s="26"/>
    </row>
    <row r="42" spans="1:7" ht="38.25" x14ac:dyDescent="0.25">
      <c r="A42" s="3" t="s">
        <v>1</v>
      </c>
      <c r="B42" s="3" t="s">
        <v>0</v>
      </c>
      <c r="C42" s="3" t="s">
        <v>6</v>
      </c>
      <c r="D42" s="3" t="s">
        <v>3</v>
      </c>
      <c r="E42" s="3" t="s">
        <v>4</v>
      </c>
      <c r="F42" s="3" t="s">
        <v>5</v>
      </c>
      <c r="G42" s="3" t="s">
        <v>7</v>
      </c>
    </row>
    <row r="43" spans="1:7" ht="38.25" x14ac:dyDescent="0.25">
      <c r="A43" s="5" t="s">
        <v>40</v>
      </c>
      <c r="B43" s="4" t="s">
        <v>41</v>
      </c>
      <c r="C43" s="2">
        <v>1</v>
      </c>
      <c r="D43" s="2">
        <v>-10000</v>
      </c>
      <c r="E43" s="2">
        <f t="shared" ref="E43" si="7">C43*D43</f>
        <v>-10000</v>
      </c>
      <c r="F43" s="6">
        <f>ROUND(E43/1000,1)</f>
        <v>-10</v>
      </c>
      <c r="G43" s="7" t="s">
        <v>42</v>
      </c>
    </row>
    <row r="44" spans="1:7" ht="15" customHeight="1" x14ac:dyDescent="0.25">
      <c r="A44" s="27" t="s">
        <v>2</v>
      </c>
      <c r="B44" s="28"/>
      <c r="C44" s="8"/>
      <c r="D44" s="8"/>
      <c r="E44" s="8">
        <f>SUM(E43:E43)</f>
        <v>-10000</v>
      </c>
      <c r="F44" s="9">
        <f>SUM(F43:F43)</f>
        <v>-10</v>
      </c>
      <c r="G44" s="1"/>
    </row>
    <row r="45" spans="1:7" ht="15" customHeight="1" x14ac:dyDescent="0.25"/>
    <row r="46" spans="1:7" ht="15" customHeight="1" x14ac:dyDescent="0.25">
      <c r="A46" s="26" t="s">
        <v>58</v>
      </c>
      <c r="B46" s="26"/>
      <c r="C46" s="26"/>
      <c r="D46" s="26"/>
      <c r="E46" s="26"/>
      <c r="F46" s="26"/>
      <c r="G46" s="26"/>
    </row>
    <row r="47" spans="1:7" ht="38.25" x14ac:dyDescent="0.25">
      <c r="A47" s="3" t="s">
        <v>1</v>
      </c>
      <c r="B47" s="3" t="s">
        <v>0</v>
      </c>
      <c r="C47" s="3" t="s">
        <v>6</v>
      </c>
      <c r="D47" s="3" t="s">
        <v>3</v>
      </c>
      <c r="E47" s="3" t="s">
        <v>4</v>
      </c>
      <c r="F47" s="3" t="s">
        <v>5</v>
      </c>
      <c r="G47" s="3" t="s">
        <v>7</v>
      </c>
    </row>
    <row r="48" spans="1:7" ht="102" x14ac:dyDescent="0.25">
      <c r="A48" s="5" t="s">
        <v>59</v>
      </c>
      <c r="B48" s="4" t="s">
        <v>60</v>
      </c>
      <c r="C48" s="2">
        <v>1</v>
      </c>
      <c r="D48" s="2">
        <v>18683.7</v>
      </c>
      <c r="E48" s="2">
        <f t="shared" ref="E48" si="8">C48*D48</f>
        <v>18683.7</v>
      </c>
      <c r="F48" s="6">
        <f>ROUND(E48/1000,1)</f>
        <v>18.7</v>
      </c>
      <c r="G48" s="7" t="s">
        <v>57</v>
      </c>
    </row>
    <row r="49" spans="1:7" ht="15" customHeight="1" x14ac:dyDescent="0.25">
      <c r="A49" s="27" t="s">
        <v>2</v>
      </c>
      <c r="B49" s="28"/>
      <c r="C49" s="8"/>
      <c r="D49" s="8"/>
      <c r="E49" s="8">
        <f>SUM(E48:E48)</f>
        <v>18683.7</v>
      </c>
      <c r="F49" s="9">
        <f>SUM(F48:F48)</f>
        <v>18.7</v>
      </c>
      <c r="G49" s="1"/>
    </row>
    <row r="50" spans="1:7" ht="15" customHeight="1" x14ac:dyDescent="0.25"/>
    <row r="51" spans="1:7" ht="15.75" x14ac:dyDescent="0.25">
      <c r="B51" s="23" t="s">
        <v>8</v>
      </c>
      <c r="C51" s="24"/>
      <c r="D51" s="24"/>
      <c r="E51" s="25"/>
      <c r="F51" s="10">
        <f>F11+F20+F25+F34+F44+F49+F38</f>
        <v>6296.8999999999987</v>
      </c>
    </row>
  </sheetData>
  <mergeCells count="16">
    <mergeCell ref="A1:G1"/>
    <mergeCell ref="A2:G2"/>
    <mergeCell ref="B51:E51"/>
    <mergeCell ref="A5:G5"/>
    <mergeCell ref="A11:B11"/>
    <mergeCell ref="A13:G13"/>
    <mergeCell ref="A20:B20"/>
    <mergeCell ref="A22:G22"/>
    <mergeCell ref="A25:B25"/>
    <mergeCell ref="A27:G27"/>
    <mergeCell ref="A34:B34"/>
    <mergeCell ref="A41:G41"/>
    <mergeCell ref="A44:B44"/>
    <mergeCell ref="A46:G46"/>
    <mergeCell ref="A49:B49"/>
    <mergeCell ref="A36:G36"/>
  </mergeCells>
  <pageMargins left="0.70866141732283472" right="0.51181102362204722" top="0.55118110236220474" bottom="0.55118110236220474" header="0.31496062992125984" footer="0.31496062992125984"/>
  <pageSetup paperSize="9" scale="7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2021-10-03T09:49:56Z</dcterms:modified>
</cp:coreProperties>
</file>