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1100" yWindow="-60" windowWidth="14805" windowHeight="7770" tabRatio="796"/>
  </bookViews>
  <sheets>
    <sheet name="Лист1" sheetId="1" r:id="rId1"/>
  </sheets>
  <definedNames>
    <definedName name="_xlnm.Print_Area" localSheetId="0">Лист1!$A$1:$G$49</definedName>
  </definedNames>
  <calcPr calcId="114210"/>
</workbook>
</file>

<file path=xl/calcChain.xml><?xml version="1.0" encoding="utf-8"?>
<calcChain xmlns="http://schemas.openxmlformats.org/spreadsheetml/2006/main">
  <c r="F49" i="1"/>
  <c r="E30"/>
  <c r="F30"/>
  <c r="F40"/>
  <c r="E38"/>
  <c r="F38"/>
  <c r="F24"/>
  <c r="F25"/>
  <c r="F19"/>
  <c r="F20"/>
  <c r="F13"/>
  <c r="E37"/>
  <c r="F37"/>
  <c r="E46"/>
  <c r="F46"/>
  <c r="E40"/>
  <c r="F12"/>
  <c r="E9"/>
  <c r="F9"/>
  <c r="E32"/>
  <c r="F32"/>
  <c r="E11"/>
  <c r="F11"/>
  <c r="E10"/>
  <c r="F10"/>
  <c r="E8"/>
  <c r="E14"/>
  <c r="E20"/>
  <c r="E25"/>
  <c r="F8"/>
  <c r="F14"/>
  <c r="F47"/>
  <c r="E47"/>
</calcChain>
</file>

<file path=xl/sharedStrings.xml><?xml version="1.0" encoding="utf-8"?>
<sst xmlns="http://schemas.openxmlformats.org/spreadsheetml/2006/main" count="95" uniqueCount="56">
  <si>
    <t>КБК</t>
  </si>
  <si>
    <t>Первоначальная сумма (руб)</t>
  </si>
  <si>
    <t>Итоговая сумма
(руб)</t>
  </si>
  <si>
    <t>Внесенные изменения (руб)</t>
  </si>
  <si>
    <t>Наименование показателя</t>
  </si>
  <si>
    <t>Итого изменений по подразделу:</t>
  </si>
  <si>
    <t>Средняя стоимость
(руб)</t>
  </si>
  <si>
    <t>Сумма
(руб)</t>
  </si>
  <si>
    <t>Сумма
(тыс. руб.)</t>
  </si>
  <si>
    <t>Кол-во</t>
  </si>
  <si>
    <t>Обоснование (цель) внесенных изменений</t>
  </si>
  <si>
    <t>Внесенные изменения (тыс. руб.)</t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</si>
  <si>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0104 "Функционирование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администраций"</t>
    </r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</si>
  <si>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0409 "Дорожное хозяйство (дорожные фонды)"</t>
    </r>
  </si>
  <si>
    <t>Всего внесено изменений в расходную часть бюджета (тыс. руб.):</t>
  </si>
  <si>
    <t>Финансово-экономическое обоснование внесения изменений в решение СД "О местном бюджете на 2021 год"</t>
  </si>
  <si>
    <t>Услуги по Вывозу ТКО здания Администрации МО Поселок Амдерма" были учеты по межбюджетному трансферту в рамках подпрограммы 6 "Возмещение части затрат органов местного самоуправления поселений Ненецкого автономного округа" (Оплата коммунальных услуг здания Администрации)</t>
  </si>
  <si>
    <t>Вывоз ТКО</t>
  </si>
  <si>
    <t>0104 93.0.00.91010 244  225/770</t>
  </si>
  <si>
    <t>0104 93.0.00.91010 244  226/046</t>
  </si>
  <si>
    <t>В первоначальном решении о бюджете было некорректно округлена сумма. Общая сумма - 811 513,7 руб. Первоначальная была 811,6 тыс. руб.</t>
  </si>
  <si>
    <t>0104 93.0.00.91010 121</t>
  </si>
  <si>
    <t>В первоначальном решении о бюджете было некорректно округлена сумма. Общая сумма заработной платы муниципального служащего запланирована в сумме  - 1 199 340,24 руб. Первоначальная сумма равна 1 199 ,4 тыс. руб.</t>
  </si>
  <si>
    <t>0409 98.0.00.93100 244</t>
  </si>
  <si>
    <t>Первоначальная сумма была учтена согласно рекомендация КСП на проект решения о внесение изменения в бюджет 2020 - 6 121,3. Данный сумма остатка дорожного фонда МО является прогнозной. Фактический остаток средств дорожного фонда, с учетом поступившей суммы по акцизам (1 753 365,36 руб.), за 2020 год составляет 4 340 306,7 (2 622 913,76+1 753 365,36-35 972,42). Прогнозная сумма дорожного фонда МО равна 6 411 289,29</t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</si>
  <si>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0502 "Коммунальное хозяйство"</t>
    </r>
  </si>
  <si>
    <t>Содержание площадок ТКО</t>
  </si>
  <si>
    <t>0502 32.5.00.89260 244</t>
  </si>
  <si>
    <t xml:space="preserve">Уточнение поступлений по межбюджетным трансфертам согласно данным Управления Финансов Администрации МР "Заполярный район" </t>
  </si>
  <si>
    <t>Прочие услуги</t>
  </si>
  <si>
    <t>Заработная плата муниципального служащего</t>
  </si>
  <si>
    <t>Осуществление дорожной деятельности</t>
  </si>
  <si>
    <t>Обеспечению пожарной безопасности</t>
  </si>
  <si>
    <t xml:space="preserve">Экономия денежных средств по обеспечению пожарной безопасности (вневедомственная, охранная и пожарная сигнализация) </t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</si>
  <si>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0501 "Жилищное хозяйство"</t>
    </r>
  </si>
  <si>
    <t>Приобретене материалов</t>
  </si>
  <si>
    <t>Приобретение смесителя в пустующий жилой фонд.</t>
  </si>
  <si>
    <t>0104 31.6.00.89220 244 223/750</t>
  </si>
  <si>
    <t>Справочник Кадровика</t>
  </si>
  <si>
    <t>0104 93.0.00.91010 244  226/042</t>
  </si>
  <si>
    <t>Экономия денежных средств на приобретение справочника Кадровика в сумме 2,4 тыс. руб.</t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</si>
  <si>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0107 "Обеспечение проведения выборов и референдумов"</t>
    </r>
  </si>
  <si>
    <t>Организация и проведение выборов депутатов епредставительных органов местного самоуправления</t>
  </si>
  <si>
    <t>0107 31.6.00.89220 880</t>
  </si>
  <si>
    <t>организацию и проведение выборов Депутатов представительных органов местного самоуправления в МО «Поселок Амдерма» НАО за счет РБ по межбюджетному трансферту в рамках подпрограммы 6 "Возмещение части затрат органов местного самоуправления поселений НАО"</t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</si>
  <si>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0113 "Другие общегосударственные вопросы"</t>
    </r>
  </si>
  <si>
    <t>Поставка модульной пекарни</t>
  </si>
  <si>
    <t>01 13 31.2.00.89210</t>
  </si>
  <si>
    <t>1</t>
  </si>
  <si>
    <t>8084700</t>
  </si>
  <si>
    <t>Поставка модульной пекарни за счет РБ  по межбюджетному трансферту в рамках подпрограммы 2 «Управление муниципальным имуществом» МП «Развитие административной системы местного самоуправления муниципального района «Заполярный район» на 2017-2025 годы»</t>
  </si>
  <si>
    <t>Ремонт в 5 муниципальных квартирах</t>
  </si>
  <si>
    <t>0501 98.0.00.96100 244 346</t>
  </si>
  <si>
    <t>0501 35.0.00.89250 244</t>
  </si>
  <si>
    <t xml:space="preserve">Проведение ремонта в 5 муниципальных квартирах по межбюджетному трансферту в рамках МП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 </t>
  </si>
  <si>
    <t>на 40-е заседание 27-го созыва СД от 16.04.2021 г.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</si>
</sst>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Calibri"/>
      <family val="2"/>
    </font>
    <font>
      <sz val="11"/>
      <color indexed="10"/>
      <name val="Calibri"/>
      <family val="2"/>
    </font>
    <font>
      <sz val="11"/>
      <color indexed="10"/>
      <name val="Calibri"/>
      <family val="2"/>
      <charset val="204"/>
    </font>
    <font>
      <b/>
      <u/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2"/>
      <color indexed="10"/>
      <name val="Calibri"/>
      <family val="2"/>
      <charset val="204"/>
    </font>
    <font>
      <sz val="10"/>
      <name val="Arial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4">
    <xf numFmtId="0" fontId="0" fillId="0" borderId="0" xfId="0"/>
    <xf numFmtId="0" fontId="3" fillId="0" borderId="0" xfId="0" applyFont="1"/>
    <xf numFmtId="0" fontId="2" fillId="0" borderId="1" xfId="0" applyFont="1" applyBorder="1"/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top" wrapText="1"/>
    </xf>
    <xf numFmtId="4" fontId="1" fillId="0" borderId="1" xfId="0" applyNumberFormat="1" applyFont="1" applyBorder="1"/>
    <xf numFmtId="164" fontId="1" fillId="0" borderId="1" xfId="0" applyNumberFormat="1" applyFont="1" applyBorder="1"/>
    <xf numFmtId="164" fontId="8" fillId="0" borderId="1" xfId="0" applyNumberFormat="1" applyFont="1" applyBorder="1"/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/>
    </xf>
    <xf numFmtId="49" fontId="10" fillId="0" borderId="1" xfId="1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9"/>
  <sheetViews>
    <sheetView tabSelected="1" view="pageBreakPreview" zoomScale="60" workbookViewId="0">
      <selection activeCell="I12" sqref="I12"/>
    </sheetView>
  </sheetViews>
  <sheetFormatPr defaultRowHeight="15"/>
  <cols>
    <col min="1" max="1" width="26.140625" customWidth="1"/>
    <col min="2" max="2" width="27.7109375" customWidth="1"/>
    <col min="3" max="4" width="12.42578125" customWidth="1"/>
    <col min="5" max="5" width="14.28515625" customWidth="1"/>
    <col min="6" max="6" width="10.7109375" customWidth="1"/>
    <col min="7" max="7" width="66.140625" customWidth="1"/>
  </cols>
  <sheetData>
    <row r="1" spans="1:7">
      <c r="A1" s="22" t="s">
        <v>15</v>
      </c>
      <c r="B1" s="22"/>
      <c r="C1" s="22"/>
      <c r="D1" s="22"/>
      <c r="E1" s="22"/>
      <c r="F1" s="22"/>
      <c r="G1" s="22"/>
    </row>
    <row r="2" spans="1:7">
      <c r="A2" s="23" t="s">
        <v>55</v>
      </c>
      <c r="B2" s="23"/>
      <c r="C2" s="23"/>
      <c r="D2" s="23"/>
      <c r="E2" s="23"/>
      <c r="F2" s="23"/>
      <c r="G2" s="23"/>
    </row>
    <row r="3" spans="1:7" ht="6" customHeight="1"/>
    <row r="6" spans="1:7" ht="28.5" customHeight="1">
      <c r="A6" s="15" t="s">
        <v>12</v>
      </c>
      <c r="B6" s="15"/>
      <c r="C6" s="15"/>
      <c r="D6" s="15"/>
      <c r="E6" s="15"/>
      <c r="F6" s="15"/>
      <c r="G6" s="15"/>
    </row>
    <row r="7" spans="1:7" s="1" customFormat="1" ht="38.25">
      <c r="A7" s="4" t="s">
        <v>4</v>
      </c>
      <c r="B7" s="4" t="s">
        <v>0</v>
      </c>
      <c r="C7" s="4" t="s">
        <v>9</v>
      </c>
      <c r="D7" s="4" t="s">
        <v>6</v>
      </c>
      <c r="E7" s="4" t="s">
        <v>7</v>
      </c>
      <c r="F7" s="4" t="s">
        <v>8</v>
      </c>
      <c r="G7" s="4" t="s">
        <v>10</v>
      </c>
    </row>
    <row r="8" spans="1:7" s="1" customFormat="1" ht="55.5" customHeight="1">
      <c r="A8" s="6" t="s">
        <v>17</v>
      </c>
      <c r="B8" s="5" t="s">
        <v>37</v>
      </c>
      <c r="C8" s="3">
        <v>1</v>
      </c>
      <c r="D8" s="3">
        <v>77988</v>
      </c>
      <c r="E8" s="3">
        <f>C8*D8</f>
        <v>77988</v>
      </c>
      <c r="F8" s="7">
        <f t="shared" ref="F8:F13" si="0">ROUND(E8/1000,1)</f>
        <v>78</v>
      </c>
      <c r="G8" s="8" t="s">
        <v>16</v>
      </c>
    </row>
    <row r="9" spans="1:7" s="1" customFormat="1" ht="54" customHeight="1">
      <c r="A9" s="6" t="s">
        <v>17</v>
      </c>
      <c r="B9" s="5" t="s">
        <v>18</v>
      </c>
      <c r="C9" s="3">
        <v>1</v>
      </c>
      <c r="D9" s="3">
        <v>-77988</v>
      </c>
      <c r="E9" s="3">
        <f>C9*D9</f>
        <v>-77988</v>
      </c>
      <c r="F9" s="7">
        <f t="shared" si="0"/>
        <v>-78</v>
      </c>
      <c r="G9" s="8" t="s">
        <v>16</v>
      </c>
    </row>
    <row r="10" spans="1:7" s="1" customFormat="1" ht="25.5">
      <c r="A10" s="6" t="s">
        <v>29</v>
      </c>
      <c r="B10" s="5" t="s">
        <v>19</v>
      </c>
      <c r="C10" s="3">
        <v>1</v>
      </c>
      <c r="D10" s="3">
        <v>-100</v>
      </c>
      <c r="E10" s="3">
        <f>C10*D10</f>
        <v>-100</v>
      </c>
      <c r="F10" s="7">
        <f t="shared" si="0"/>
        <v>-0.1</v>
      </c>
      <c r="G10" s="8" t="s">
        <v>20</v>
      </c>
    </row>
    <row r="11" spans="1:7" s="1" customFormat="1" ht="41.25" customHeight="1">
      <c r="A11" s="6" t="s">
        <v>30</v>
      </c>
      <c r="B11" s="5" t="s">
        <v>21</v>
      </c>
      <c r="C11" s="3">
        <v>1</v>
      </c>
      <c r="D11" s="3">
        <v>-100</v>
      </c>
      <c r="E11" s="3">
        <f>C11*D11</f>
        <v>-100</v>
      </c>
      <c r="F11" s="7">
        <f t="shared" si="0"/>
        <v>-0.1</v>
      </c>
      <c r="G11" s="8" t="s">
        <v>22</v>
      </c>
    </row>
    <row r="12" spans="1:7" s="1" customFormat="1" ht="41.25" customHeight="1">
      <c r="A12" s="6" t="s">
        <v>32</v>
      </c>
      <c r="B12" s="5" t="s">
        <v>18</v>
      </c>
      <c r="C12" s="3">
        <v>1</v>
      </c>
      <c r="D12" s="3">
        <v>-2500</v>
      </c>
      <c r="E12" s="3">
        <v>-124</v>
      </c>
      <c r="F12" s="7">
        <f t="shared" si="0"/>
        <v>-0.1</v>
      </c>
      <c r="G12" s="8" t="s">
        <v>33</v>
      </c>
    </row>
    <row r="13" spans="1:7" s="1" customFormat="1" ht="41.25" customHeight="1">
      <c r="A13" s="12" t="s">
        <v>38</v>
      </c>
      <c r="B13" s="5" t="s">
        <v>39</v>
      </c>
      <c r="C13" s="3">
        <v>1</v>
      </c>
      <c r="D13" s="3">
        <v>-2.4</v>
      </c>
      <c r="E13" s="3">
        <v>-2376</v>
      </c>
      <c r="F13" s="7">
        <f t="shared" si="0"/>
        <v>-2.4</v>
      </c>
      <c r="G13" s="8" t="s">
        <v>40</v>
      </c>
    </row>
    <row r="14" spans="1:7">
      <c r="A14" s="16" t="s">
        <v>5</v>
      </c>
      <c r="B14" s="17"/>
      <c r="C14" s="9"/>
      <c r="D14" s="9"/>
      <c r="E14" s="9">
        <f>SUM(E8:E13)</f>
        <v>-2700</v>
      </c>
      <c r="F14" s="10">
        <f>SUM(F8:F13)</f>
        <v>-2.7</v>
      </c>
      <c r="G14" s="2"/>
    </row>
    <row r="17" spans="1:7">
      <c r="A17" s="15" t="s">
        <v>41</v>
      </c>
      <c r="B17" s="15"/>
      <c r="C17" s="15"/>
      <c r="D17" s="15"/>
      <c r="E17" s="15"/>
      <c r="F17" s="15"/>
      <c r="G17" s="15"/>
    </row>
    <row r="18" spans="1:7" ht="38.25">
      <c r="A18" s="4" t="s">
        <v>4</v>
      </c>
      <c r="B18" s="4" t="s">
        <v>0</v>
      </c>
      <c r="C18" s="4" t="s">
        <v>9</v>
      </c>
      <c r="D18" s="4" t="s">
        <v>6</v>
      </c>
      <c r="E18" s="4" t="s">
        <v>7</v>
      </c>
      <c r="F18" s="4" t="s">
        <v>8</v>
      </c>
      <c r="G18" s="4" t="s">
        <v>10</v>
      </c>
    </row>
    <row r="19" spans="1:7" ht="51">
      <c r="A19" s="12" t="s">
        <v>42</v>
      </c>
      <c r="B19" s="5" t="s">
        <v>43</v>
      </c>
      <c r="C19" s="3">
        <v>1</v>
      </c>
      <c r="D19" s="3">
        <v>200000</v>
      </c>
      <c r="E19" s="3">
        <v>200000</v>
      </c>
      <c r="F19" s="7">
        <f>ROUND(E19/1000,1)</f>
        <v>200</v>
      </c>
      <c r="G19" s="8" t="s">
        <v>44</v>
      </c>
    </row>
    <row r="20" spans="1:7">
      <c r="A20" s="16" t="s">
        <v>5</v>
      </c>
      <c r="B20" s="17"/>
      <c r="C20" s="9"/>
      <c r="D20" s="9"/>
      <c r="E20" s="9">
        <f>SUM(E14:E19)</f>
        <v>197300</v>
      </c>
      <c r="F20" s="10">
        <f>SUM(F19)</f>
        <v>200</v>
      </c>
      <c r="G20" s="2"/>
    </row>
    <row r="22" spans="1:7">
      <c r="A22" s="15" t="s">
        <v>45</v>
      </c>
      <c r="B22" s="15"/>
      <c r="C22" s="15"/>
      <c r="D22" s="15"/>
      <c r="E22" s="15"/>
      <c r="F22" s="15"/>
      <c r="G22" s="15"/>
    </row>
    <row r="23" spans="1:7" ht="38.25">
      <c r="A23" s="4" t="s">
        <v>4</v>
      </c>
      <c r="B23" s="4" t="s">
        <v>0</v>
      </c>
      <c r="C23" s="4" t="s">
        <v>9</v>
      </c>
      <c r="D23" s="4" t="s">
        <v>6</v>
      </c>
      <c r="E23" s="4" t="s">
        <v>7</v>
      </c>
      <c r="F23" s="4" t="s">
        <v>8</v>
      </c>
      <c r="G23" s="4" t="s">
        <v>10</v>
      </c>
    </row>
    <row r="24" spans="1:7" ht="51">
      <c r="A24" s="12" t="s">
        <v>46</v>
      </c>
      <c r="B24" s="14" t="s">
        <v>47</v>
      </c>
      <c r="C24" s="14" t="s">
        <v>48</v>
      </c>
      <c r="D24" s="3" t="s">
        <v>49</v>
      </c>
      <c r="E24" s="3">
        <v>8084700</v>
      </c>
      <c r="F24" s="7">
        <f>ROUND(E24/1000,1)</f>
        <v>8084.7</v>
      </c>
      <c r="G24" s="8" t="s">
        <v>50</v>
      </c>
    </row>
    <row r="25" spans="1:7">
      <c r="A25" s="16" t="s">
        <v>5</v>
      </c>
      <c r="B25" s="17"/>
      <c r="C25" s="9"/>
      <c r="D25" s="9"/>
      <c r="E25" s="9">
        <f>SUM(E19:E24)</f>
        <v>8482000</v>
      </c>
      <c r="F25" s="10">
        <f>SUM(F24)</f>
        <v>8084.7</v>
      </c>
      <c r="G25" s="2"/>
    </row>
    <row r="28" spans="1:7">
      <c r="A28" s="15" t="s">
        <v>13</v>
      </c>
      <c r="B28" s="15"/>
      <c r="C28" s="15"/>
      <c r="D28" s="15"/>
      <c r="E28" s="15"/>
      <c r="F28" s="15"/>
      <c r="G28" s="15"/>
    </row>
    <row r="29" spans="1:7" ht="38.25">
      <c r="A29" s="4" t="s">
        <v>4</v>
      </c>
      <c r="B29" s="4" t="s">
        <v>0</v>
      </c>
      <c r="C29" s="4" t="s">
        <v>1</v>
      </c>
      <c r="D29" s="4" t="s">
        <v>2</v>
      </c>
      <c r="E29" s="4" t="s">
        <v>3</v>
      </c>
      <c r="F29" s="4" t="s">
        <v>11</v>
      </c>
      <c r="G29" s="4" t="s">
        <v>10</v>
      </c>
    </row>
    <row r="30" spans="1:7" ht="76.5">
      <c r="A30" s="6" t="s">
        <v>31</v>
      </c>
      <c r="B30" s="5" t="s">
        <v>23</v>
      </c>
      <c r="C30" s="3">
        <v>6121332.2300000004</v>
      </c>
      <c r="D30" s="3">
        <v>6411289.29</v>
      </c>
      <c r="E30" s="3">
        <f>D30-C30</f>
        <v>289957.05999999959</v>
      </c>
      <c r="F30" s="7">
        <f>ROUND(E30/1000,1)</f>
        <v>290</v>
      </c>
      <c r="G30" s="8" t="s">
        <v>24</v>
      </c>
    </row>
    <row r="31" spans="1:7">
      <c r="A31" s="12"/>
      <c r="B31" s="13"/>
      <c r="C31" s="3"/>
      <c r="D31" s="3"/>
      <c r="E31" s="3"/>
      <c r="F31" s="7"/>
      <c r="G31" s="8"/>
    </row>
    <row r="32" spans="1:7">
      <c r="A32" s="16" t="s">
        <v>5</v>
      </c>
      <c r="B32" s="17"/>
      <c r="C32" s="9"/>
      <c r="D32" s="9"/>
      <c r="E32" s="9">
        <f>SUM(E30:E31)</f>
        <v>289957.05999999959</v>
      </c>
      <c r="F32" s="10">
        <f>SUM(F30:F30)</f>
        <v>290</v>
      </c>
      <c r="G32" s="2"/>
    </row>
    <row r="35" spans="1:7">
      <c r="A35" s="15" t="s">
        <v>34</v>
      </c>
      <c r="B35" s="15"/>
      <c r="C35" s="15"/>
      <c r="D35" s="15"/>
      <c r="E35" s="15"/>
      <c r="F35" s="15"/>
      <c r="G35" s="15"/>
    </row>
    <row r="36" spans="1:7" ht="38.25">
      <c r="A36" s="4" t="s">
        <v>4</v>
      </c>
      <c r="B36" s="4" t="s">
        <v>0</v>
      </c>
      <c r="C36" s="4" t="s">
        <v>9</v>
      </c>
      <c r="D36" s="4" t="s">
        <v>6</v>
      </c>
      <c r="E36" s="4" t="s">
        <v>7</v>
      </c>
      <c r="F36" s="4" t="s">
        <v>8</v>
      </c>
      <c r="G36" s="4" t="s">
        <v>10</v>
      </c>
    </row>
    <row r="37" spans="1:7">
      <c r="A37" s="6" t="s">
        <v>35</v>
      </c>
      <c r="B37" s="5" t="s">
        <v>52</v>
      </c>
      <c r="C37" s="3">
        <v>1</v>
      </c>
      <c r="D37" s="3">
        <v>2500</v>
      </c>
      <c r="E37" s="3">
        <f>C37*D37</f>
        <v>2500</v>
      </c>
      <c r="F37" s="7">
        <f>ROUND(E37/1000,1)</f>
        <v>2.5</v>
      </c>
      <c r="G37" s="8" t="s">
        <v>36</v>
      </c>
    </row>
    <row r="38" spans="1:7" ht="51">
      <c r="A38" s="12" t="s">
        <v>51</v>
      </c>
      <c r="B38" s="5" t="s">
        <v>53</v>
      </c>
      <c r="C38" s="3">
        <v>5</v>
      </c>
      <c r="D38" s="3">
        <v>178020</v>
      </c>
      <c r="E38" s="7">
        <f>C38*D38</f>
        <v>890100</v>
      </c>
      <c r="F38" s="7">
        <f>ROUND(E38/1000,1)</f>
        <v>890.1</v>
      </c>
      <c r="G38" s="8" t="s">
        <v>54</v>
      </c>
    </row>
    <row r="39" spans="1:7">
      <c r="A39" s="12"/>
      <c r="B39" s="13"/>
      <c r="C39" s="3"/>
      <c r="D39" s="3"/>
      <c r="E39" s="3"/>
      <c r="F39" s="7"/>
      <c r="G39" s="8"/>
    </row>
    <row r="40" spans="1:7">
      <c r="A40" s="16" t="s">
        <v>5</v>
      </c>
      <c r="B40" s="17"/>
      <c r="C40" s="9"/>
      <c r="D40" s="9"/>
      <c r="E40" s="9">
        <f>SUM(E37:E39)</f>
        <v>892600</v>
      </c>
      <c r="F40" s="10">
        <f>SUM(F37:F39)</f>
        <v>892.6</v>
      </c>
      <c r="G40" s="2"/>
    </row>
    <row r="41" spans="1:7" ht="15" customHeight="1"/>
    <row r="44" spans="1:7" ht="15" customHeight="1">
      <c r="A44" s="19" t="s">
        <v>25</v>
      </c>
      <c r="B44" s="20"/>
      <c r="C44" s="20"/>
      <c r="D44" s="20"/>
      <c r="E44" s="20"/>
      <c r="F44" s="20"/>
      <c r="G44" s="21"/>
    </row>
    <row r="45" spans="1:7" ht="38.25">
      <c r="A45" s="4" t="s">
        <v>4</v>
      </c>
      <c r="B45" s="4" t="s">
        <v>0</v>
      </c>
      <c r="C45" s="4" t="s">
        <v>9</v>
      </c>
      <c r="D45" s="4" t="s">
        <v>6</v>
      </c>
      <c r="E45" s="4" t="s">
        <v>7</v>
      </c>
      <c r="F45" s="4" t="s">
        <v>8</v>
      </c>
      <c r="G45" s="4" t="s">
        <v>10</v>
      </c>
    </row>
    <row r="46" spans="1:7" ht="25.5">
      <c r="A46" s="6" t="s">
        <v>26</v>
      </c>
      <c r="B46" s="5" t="s">
        <v>27</v>
      </c>
      <c r="C46" s="3">
        <v>1</v>
      </c>
      <c r="D46" s="3">
        <v>-13400</v>
      </c>
      <c r="E46" s="3">
        <f>C46*D46</f>
        <v>-13400</v>
      </c>
      <c r="F46" s="7">
        <f>ROUND(E46/1000,1)</f>
        <v>-13.4</v>
      </c>
      <c r="G46" s="8" t="s">
        <v>28</v>
      </c>
    </row>
    <row r="47" spans="1:7">
      <c r="A47" s="16" t="s">
        <v>5</v>
      </c>
      <c r="B47" s="17"/>
      <c r="C47" s="9"/>
      <c r="D47" s="9"/>
      <c r="E47" s="9">
        <f>SUM(E45:E46)</f>
        <v>-13400</v>
      </c>
      <c r="F47" s="10">
        <f>SUM(F45:F46)</f>
        <v>-13.4</v>
      </c>
      <c r="G47" s="2"/>
    </row>
    <row r="49" spans="2:6" ht="15.75">
      <c r="B49" s="18" t="s">
        <v>14</v>
      </c>
      <c r="C49" s="18"/>
      <c r="D49" s="18"/>
      <c r="E49" s="18"/>
      <c r="F49" s="11">
        <f>F14+F32+F47+F40+F20+F25</f>
        <v>9451.2000000000007</v>
      </c>
    </row>
  </sheetData>
  <mergeCells count="15">
    <mergeCell ref="A40:B40"/>
    <mergeCell ref="A6:G6"/>
    <mergeCell ref="A14:B14"/>
    <mergeCell ref="A1:G1"/>
    <mergeCell ref="A2:G2"/>
    <mergeCell ref="A17:G17"/>
    <mergeCell ref="A22:G22"/>
    <mergeCell ref="A20:B20"/>
    <mergeCell ref="A25:B25"/>
    <mergeCell ref="B49:E49"/>
    <mergeCell ref="A44:G44"/>
    <mergeCell ref="A47:B47"/>
    <mergeCell ref="A28:G28"/>
    <mergeCell ref="A32:B32"/>
    <mergeCell ref="A35:G35"/>
  </mergeCells>
  <phoneticPr fontId="0" type="noConversion"/>
  <pageMargins left="0.70866141732283472" right="0.51181102362204722" top="0.55118110236220474" bottom="0.55118110236220474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2021-04-22T10:50:53Z</cp:lastPrinted>
  <dcterms:created xsi:type="dcterms:W3CDTF">2006-09-16T00:00:00Z</dcterms:created>
  <dcterms:modified xsi:type="dcterms:W3CDTF">2021-04-22T10:51:30Z</dcterms:modified>
</cp:coreProperties>
</file>