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05" yWindow="615" windowWidth="17175" windowHeight="11505" tabRatio="796"/>
  </bookViews>
  <sheets>
    <sheet name="Лист1" sheetId="1" r:id="rId1"/>
  </sheets>
  <definedNames>
    <definedName name="_xlnm.Print_Area" localSheetId="0">Лист1!$A$1:$G$58</definedName>
  </definedNames>
  <calcPr calcId="144525"/>
</workbook>
</file>

<file path=xl/calcChain.xml><?xml version="1.0" encoding="utf-8"?>
<calcChain xmlns="http://schemas.openxmlformats.org/spreadsheetml/2006/main">
  <c r="F51" i="1" l="1"/>
  <c r="E51" i="1"/>
  <c r="F50" i="1"/>
  <c r="E50" i="1"/>
  <c r="F47" i="1"/>
  <c r="E47" i="1"/>
  <c r="F22" i="1" l="1"/>
  <c r="E22" i="1"/>
  <c r="F30" i="1"/>
  <c r="F35" i="1" l="1"/>
  <c r="E20" i="1" l="1"/>
  <c r="F20" i="1" l="1"/>
  <c r="E55" i="1"/>
  <c r="E56" i="1" s="1"/>
  <c r="F55" i="1"/>
  <c r="F56" i="1" s="1"/>
  <c r="E49" i="1" l="1"/>
  <c r="E46" i="1"/>
  <c r="E30" i="1"/>
  <c r="E21" i="1" l="1"/>
  <c r="E23" i="1"/>
  <c r="E14" i="1" l="1"/>
  <c r="F14" i="1" s="1"/>
  <c r="F15" i="1" s="1"/>
  <c r="E9" i="1"/>
  <c r="F9" i="1" s="1"/>
  <c r="E8" i="1"/>
  <c r="F8" i="1" s="1"/>
  <c r="E15" i="1" l="1"/>
  <c r="F49" i="1"/>
  <c r="F48" i="1"/>
  <c r="E41" i="1" l="1"/>
  <c r="F41" i="1" s="1"/>
  <c r="E29" i="1"/>
  <c r="F29" i="1" l="1"/>
  <c r="E31" i="1"/>
  <c r="E42" i="1"/>
  <c r="F42" i="1" s="1"/>
  <c r="F24" i="1" l="1"/>
  <c r="F46" i="1" l="1"/>
  <c r="E28" i="1"/>
  <c r="F28" i="1" s="1"/>
  <c r="E27" i="1"/>
  <c r="F26" i="1"/>
  <c r="F25" i="1"/>
  <c r="F23" i="1"/>
  <c r="F21" i="1"/>
  <c r="F27" i="1" l="1"/>
  <c r="F31" i="1" s="1"/>
  <c r="F36" i="1" l="1"/>
  <c r="E36" i="1"/>
  <c r="E7" i="1"/>
  <c r="E10" i="1" s="1"/>
  <c r="F7" i="1" l="1"/>
  <c r="F10" i="1" s="1"/>
  <c r="F58" i="1" s="1"/>
</calcChain>
</file>

<file path=xl/sharedStrings.xml><?xml version="1.0" encoding="utf-8"?>
<sst xmlns="http://schemas.openxmlformats.org/spreadsheetml/2006/main" count="135" uniqueCount="79">
  <si>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</si>
  <si>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</si>
  <si>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</si>
  <si>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</si>
  <si>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</si>
  <si>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</si>
  <si>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</si>
  <si>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2022 год"</t>
  </si>
  <si>
    <t>Первоначальная сумма (руб)</t>
  </si>
  <si>
    <t>Итоговая сумма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</si>
  <si>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</si>
  <si>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</si>
  <si>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</si>
  <si>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</si>
  <si>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</si>
  <si>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0501 98.0.00.96100 244 225/770</t>
  </si>
  <si>
    <t>Другие услуги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</si>
  <si>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</si>
  <si>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</si>
  <si>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</si>
  <si>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0113 98.0.00.91070 244  225/770</t>
  </si>
  <si>
    <t>0104 93.0.00.91010 122 226/630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</si>
  <si>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0412 "Другие вопросы в области национальной экономики"</t>
    </r>
  </si>
  <si>
    <t>Прочие основные средства</t>
  </si>
  <si>
    <t>Увеличение стоимости прочих оборотных запасов (материалов)</t>
  </si>
  <si>
    <t>0501 98.0.00.96100 244 346</t>
  </si>
  <si>
    <t>Заработная плата</t>
  </si>
  <si>
    <t>0102 91.0.00.91010 121  211</t>
  </si>
  <si>
    <t>Оплата льготного проезда</t>
  </si>
  <si>
    <t>0102 91.0.00.91010 122  214/831</t>
  </si>
  <si>
    <t>Экономия денежных средств на оплате льготного проезда главы Сельского поселения к месту отдыха и обратно</t>
  </si>
  <si>
    <t>0102 91.0.00.91010 122  129</t>
  </si>
  <si>
    <t>Начисления на выплаты по оплате труда</t>
  </si>
  <si>
    <t>Оплата начислений по оплате труда главе Сельского поселения</t>
  </si>
  <si>
    <t>Оплата труда главе Сельского поселения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</si>
  <si>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</si>
  <si>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</si>
  <si>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экономия денежных средств на оплате прочих услуг представительного органа государственной власти поселения</t>
  </si>
  <si>
    <t>Командировочные расходы - суточные</t>
  </si>
  <si>
    <t>0104 93.0.00.91010 122 212/610</t>
  </si>
  <si>
    <t>экономия денежных средств на оплате суточных расходов при командировках сотрудников</t>
  </si>
  <si>
    <t>экономия денежных средств на оплате за проезд при командировках сотрудников</t>
  </si>
  <si>
    <t>Услуги связи</t>
  </si>
  <si>
    <t>0104 93.0.00.91010 244 221</t>
  </si>
  <si>
    <t>экономия денежных средств на оплате услуг связи</t>
  </si>
  <si>
    <t>Другие расходы по содержанию имущества (техническое обслуживание)</t>
  </si>
  <si>
    <t>0104 93.0.00.91010 244 225/770</t>
  </si>
  <si>
    <t>экономия денежных средств на оплате расходов восстановительные работы в здании Администрации</t>
  </si>
  <si>
    <t>0104 93.0.00.91010 244 310/814</t>
  </si>
  <si>
    <t>экономия денежных средств на приобретении основных средств</t>
  </si>
  <si>
    <t>Увеличение стоимости строительных материалов</t>
  </si>
  <si>
    <t>0104 93.0.00.91010 244 344</t>
  </si>
  <si>
    <t>экономия денежных средств на приобретении строительных материалов</t>
  </si>
  <si>
    <t>0104 93.0.00.91010 244 346</t>
  </si>
  <si>
    <t>экономия денежных средств на приобретении материалов</t>
  </si>
  <si>
    <t>Налоги, пошлины и сборы</t>
  </si>
  <si>
    <t>0104 93.0.00.91010 851 291</t>
  </si>
  <si>
    <t>экономия денежных средств на оплате налога на имущество</t>
  </si>
  <si>
    <t>04 12 98.0.00.93020 244 226/046</t>
  </si>
  <si>
    <t>экономия денежных средств на проведении кадастровых работ по оформлению земельных участков</t>
  </si>
  <si>
    <t xml:space="preserve">экономия денежных средств на оплате за установку пожарных щитов </t>
  </si>
  <si>
    <t>0501 98.0.00.96100 244 344</t>
  </si>
  <si>
    <t>Оплата клея для ремонта в пустующем муниципальном жилом фонде</t>
  </si>
  <si>
    <t>экономия денежных средств на оплате материалов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</si>
  <si>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0503 "Благоустройство"</t>
    </r>
  </si>
  <si>
    <t>Оплата работ по замене светильников уличного освещения</t>
  </si>
  <si>
    <t>Оплата потребления теплоэнергии</t>
  </si>
  <si>
    <t>0104 31.6.00.89220 247 223/721</t>
  </si>
  <si>
    <t>На основании справки Управления финансов Администрации муниципального района Заполярный район № 040/0157 от 22.12.2022 об изменении сводной бюджетной росписи районного бюджета и лимитов бюджетных обязательств на 2022 финансовый год и на плановый период 2023 и 2024 годов</t>
  </si>
  <si>
    <t>экономия денежных средств на оплате за другие услуги</t>
  </si>
  <si>
    <t xml:space="preserve">экономия на оплате по содержанию  пустующего муниципального жилищного фонда за счет выставления счетов за декабрь управляющей организацией в январе 2023 года </t>
  </si>
  <si>
    <t>0503 98.0.00.96360 244 225/770</t>
  </si>
  <si>
    <t>на сессию СД от 28.12.2022 г.</t>
  </si>
  <si>
    <t>Командировочные расходы - проезд</t>
  </si>
  <si>
    <t>0104 93.0.00.91010 122 226/620</t>
  </si>
  <si>
    <t>Командировочные расходы - проживание</t>
  </si>
  <si>
    <t>экономия денежных средств на оплате за проживание при командировках сотрудников</t>
  </si>
  <si>
    <t xml:space="preserve">на оплату пожарных щитов в пустующем муниципальном жилом фонде </t>
  </si>
  <si>
    <t>0501 98.0.00.96100 244  310/814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</si>
</sst>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4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/>
    <xf numFmtId="0" fontId="9" fillId="0" borderId="2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/>
    <xf numFmtId="4" fontId="9" fillId="3" borderId="4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4" fontId="9" fillId="0" borderId="7" xfId="0" applyNumberFormat="1" applyFont="1" applyBorder="1" applyAlignment="1">
      <alignment vertical="center"/>
    </xf>
    <xf numFmtId="164" fontId="9" fillId="3" borderId="4" xfId="0" applyNumberFormat="1" applyFont="1" applyFill="1" applyBorder="1" applyAlignment="1">
      <alignment vertical="center"/>
    </xf>
    <xf numFmtId="4" fontId="9" fillId="0" borderId="3" xfId="0" applyNumberFormat="1" applyFont="1" applyFill="1" applyBorder="1" applyAlignment="1">
      <alignment vertical="center"/>
    </xf>
    <xf numFmtId="4" fontId="0" fillId="0" borderId="0" xfId="0" applyNumberFormat="1"/>
    <xf numFmtId="0" fontId="1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/>
    </xf>
    <xf numFmtId="4" fontId="11" fillId="0" borderId="7" xfId="0" applyNumberFormat="1" applyFont="1" applyBorder="1" applyAlignment="1">
      <alignment vertical="center"/>
    </xf>
    <xf numFmtId="4" fontId="11" fillId="0" borderId="3" xfId="0" applyNumberFormat="1" applyFont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topLeftCell="A34" zoomScaleNormal="100" workbookViewId="0">
      <selection activeCell="G50" sqref="G50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0.7109375" customWidth="1"/>
    <col min="7" max="7" width="66.140625" customWidth="1"/>
  </cols>
  <sheetData>
    <row r="1" spans="1:7" x14ac:dyDescent="0.25">
      <c r="A1" s="38" t="s">
        <v>7</v>
      </c>
      <c r="B1" s="38"/>
      <c r="C1" s="38"/>
      <c r="D1" s="38"/>
      <c r="E1" s="38"/>
      <c r="F1" s="38"/>
      <c r="G1" s="38"/>
    </row>
    <row r="2" spans="1:7" x14ac:dyDescent="0.25">
      <c r="A2" s="39" t="s">
        <v>72</v>
      </c>
      <c r="B2" s="39"/>
      <c r="C2" s="39"/>
      <c r="D2" s="39"/>
      <c r="E2" s="39"/>
      <c r="F2" s="39"/>
      <c r="G2" s="39"/>
    </row>
    <row r="3" spans="1:7" ht="6" customHeight="1" x14ac:dyDescent="0.25"/>
    <row r="5" spans="1:7" ht="15" customHeight="1" x14ac:dyDescent="0.25">
      <c r="A5" s="40" t="s">
        <v>17</v>
      </c>
      <c r="B5" s="40"/>
      <c r="C5" s="40"/>
      <c r="D5" s="40"/>
      <c r="E5" s="40"/>
      <c r="F5" s="40"/>
      <c r="G5" s="40"/>
    </row>
    <row r="6" spans="1:7" ht="25.5" x14ac:dyDescent="0.25">
      <c r="A6" s="6" t="s">
        <v>1</v>
      </c>
      <c r="B6" s="6" t="s">
        <v>0</v>
      </c>
      <c r="C6" s="6" t="s">
        <v>8</v>
      </c>
      <c r="D6" s="6" t="s">
        <v>9</v>
      </c>
      <c r="E6" s="6" t="s">
        <v>3</v>
      </c>
      <c r="F6" s="6" t="s">
        <v>4</v>
      </c>
      <c r="G6" s="6" t="s">
        <v>5</v>
      </c>
    </row>
    <row r="7" spans="1:7" ht="16.5" customHeight="1" x14ac:dyDescent="0.25">
      <c r="A7" s="12" t="s">
        <v>26</v>
      </c>
      <c r="B7" s="7" t="s">
        <v>27</v>
      </c>
      <c r="C7" s="8">
        <v>2463955.2000000002</v>
      </c>
      <c r="D7" s="13">
        <v>2483897.4700000002</v>
      </c>
      <c r="E7" s="13">
        <f>D7-C7</f>
        <v>19942.270000000019</v>
      </c>
      <c r="F7" s="9">
        <f>ROUND(E7/1000,1)</f>
        <v>19.899999999999999</v>
      </c>
      <c r="G7" s="10" t="s">
        <v>34</v>
      </c>
    </row>
    <row r="8" spans="1:7" ht="27" customHeight="1" x14ac:dyDescent="0.25">
      <c r="A8" s="12" t="s">
        <v>28</v>
      </c>
      <c r="B8" s="7" t="s">
        <v>29</v>
      </c>
      <c r="C8" s="25">
        <v>115000</v>
      </c>
      <c r="D8" s="27">
        <v>102801</v>
      </c>
      <c r="E8" s="13">
        <f>D8-C8</f>
        <v>-12199</v>
      </c>
      <c r="F8" s="9">
        <f>ROUND(E8/1000,1)</f>
        <v>-12.2</v>
      </c>
      <c r="G8" s="10" t="s">
        <v>30</v>
      </c>
    </row>
    <row r="9" spans="1:7" ht="13.5" customHeight="1" x14ac:dyDescent="0.25">
      <c r="A9" s="12" t="s">
        <v>32</v>
      </c>
      <c r="B9" s="7" t="s">
        <v>31</v>
      </c>
      <c r="C9" s="25">
        <v>594713.15</v>
      </c>
      <c r="D9" s="27">
        <v>597764.31000000006</v>
      </c>
      <c r="E9" s="13">
        <f>D9-C9</f>
        <v>3051.1600000000326</v>
      </c>
      <c r="F9" s="9">
        <f>ROUND(E9/1000,3)</f>
        <v>3.0510000000000002</v>
      </c>
      <c r="G9" s="10" t="s">
        <v>33</v>
      </c>
    </row>
    <row r="10" spans="1:7" x14ac:dyDescent="0.25">
      <c r="A10" s="42" t="s">
        <v>2</v>
      </c>
      <c r="B10" s="45"/>
      <c r="C10" s="45"/>
      <c r="D10" s="46"/>
      <c r="E10" s="22">
        <f>SUM(E7:E9)</f>
        <v>10794.430000000051</v>
      </c>
      <c r="F10" s="22">
        <f>SUM(F7:F9)</f>
        <v>10.750999999999999</v>
      </c>
      <c r="G10" s="11"/>
    </row>
    <row r="12" spans="1:7" x14ac:dyDescent="0.25">
      <c r="A12" s="40" t="s">
        <v>35</v>
      </c>
      <c r="B12" s="40"/>
      <c r="C12" s="40"/>
      <c r="D12" s="40"/>
      <c r="E12" s="40"/>
      <c r="F12" s="40"/>
      <c r="G12" s="40"/>
    </row>
    <row r="13" spans="1:7" ht="38.25" x14ac:dyDescent="0.25">
      <c r="A13" s="24" t="s">
        <v>1</v>
      </c>
      <c r="B13" s="7" t="s">
        <v>0</v>
      </c>
      <c r="C13" s="8" t="s">
        <v>11</v>
      </c>
      <c r="D13" s="20" t="s">
        <v>12</v>
      </c>
      <c r="E13" s="20" t="s">
        <v>3</v>
      </c>
      <c r="F13" s="21" t="s">
        <v>4</v>
      </c>
      <c r="G13" s="10" t="s">
        <v>5</v>
      </c>
    </row>
    <row r="14" spans="1:7" ht="25.5" x14ac:dyDescent="0.25">
      <c r="A14" s="24" t="s">
        <v>16</v>
      </c>
      <c r="B14" s="7" t="s">
        <v>36</v>
      </c>
      <c r="C14" s="8">
        <v>1</v>
      </c>
      <c r="D14" s="8">
        <v>-4500</v>
      </c>
      <c r="E14" s="8">
        <f>C14*D14</f>
        <v>-4500</v>
      </c>
      <c r="F14" s="9">
        <f>ROUND(E14/1000,1)</f>
        <v>-4.5</v>
      </c>
      <c r="G14" s="10" t="s">
        <v>37</v>
      </c>
    </row>
    <row r="15" spans="1:7" x14ac:dyDescent="0.25">
      <c r="A15" s="42" t="s">
        <v>2</v>
      </c>
      <c r="B15" s="45"/>
      <c r="C15" s="45"/>
      <c r="D15" s="46"/>
      <c r="E15" s="22">
        <f>SUM(E12:E14)</f>
        <v>-4500</v>
      </c>
      <c r="F15" s="22">
        <f>SUM(F12:F14)</f>
        <v>-4.5</v>
      </c>
      <c r="G15" s="11"/>
    </row>
    <row r="18" spans="1:7" x14ac:dyDescent="0.25">
      <c r="A18" s="40" t="s">
        <v>10</v>
      </c>
      <c r="B18" s="40"/>
      <c r="C18" s="40"/>
      <c r="D18" s="40"/>
      <c r="E18" s="40"/>
      <c r="F18" s="40"/>
      <c r="G18" s="40"/>
    </row>
    <row r="19" spans="1:7" ht="25.5" x14ac:dyDescent="0.25">
      <c r="A19" s="6" t="s">
        <v>1</v>
      </c>
      <c r="B19" s="6" t="s">
        <v>0</v>
      </c>
      <c r="C19" s="6" t="s">
        <v>8</v>
      </c>
      <c r="D19" s="6" t="s">
        <v>9</v>
      </c>
      <c r="E19" s="6" t="s">
        <v>3</v>
      </c>
      <c r="F19" s="6" t="s">
        <v>4</v>
      </c>
      <c r="G19" s="6" t="s">
        <v>5</v>
      </c>
    </row>
    <row r="20" spans="1:7" ht="51" customHeight="1" x14ac:dyDescent="0.25">
      <c r="A20" s="24" t="s">
        <v>66</v>
      </c>
      <c r="B20" s="7" t="s">
        <v>67</v>
      </c>
      <c r="C20" s="32">
        <v>2739184</v>
      </c>
      <c r="D20" s="33">
        <v>1910084</v>
      </c>
      <c r="E20" s="32">
        <f t="shared" ref="E20:E23" si="0">D20-C20</f>
        <v>-829100</v>
      </c>
      <c r="F20" s="34">
        <f>ROUND(E20/1000,1)</f>
        <v>-829.1</v>
      </c>
      <c r="G20" s="10" t="s">
        <v>68</v>
      </c>
    </row>
    <row r="21" spans="1:7" ht="25.5" x14ac:dyDescent="0.25">
      <c r="A21" s="24" t="s">
        <v>38</v>
      </c>
      <c r="B21" s="7" t="s">
        <v>39</v>
      </c>
      <c r="C21" s="32">
        <v>16600</v>
      </c>
      <c r="D21" s="32">
        <v>6400</v>
      </c>
      <c r="E21" s="32">
        <f t="shared" si="0"/>
        <v>-10200</v>
      </c>
      <c r="F21" s="34">
        <f t="shared" ref="F21:F30" si="1">ROUND(E21/1000,1)</f>
        <v>-10.199999999999999</v>
      </c>
      <c r="G21" s="10" t="s">
        <v>40</v>
      </c>
    </row>
    <row r="22" spans="1:7" ht="18.75" customHeight="1" x14ac:dyDescent="0.25">
      <c r="A22" s="24" t="s">
        <v>73</v>
      </c>
      <c r="B22" s="7" t="s">
        <v>74</v>
      </c>
      <c r="C22" s="32">
        <v>30000</v>
      </c>
      <c r="D22" s="32">
        <v>29670</v>
      </c>
      <c r="E22" s="32">
        <f t="shared" si="0"/>
        <v>-330</v>
      </c>
      <c r="F22" s="34">
        <f t="shared" si="1"/>
        <v>-0.3</v>
      </c>
      <c r="G22" s="10" t="s">
        <v>41</v>
      </c>
    </row>
    <row r="23" spans="1:7" ht="15" customHeight="1" x14ac:dyDescent="0.25">
      <c r="A23" s="24" t="s">
        <v>75</v>
      </c>
      <c r="B23" s="7" t="s">
        <v>21</v>
      </c>
      <c r="C23" s="32">
        <v>131500</v>
      </c>
      <c r="D23" s="32">
        <v>61600</v>
      </c>
      <c r="E23" s="32">
        <f t="shared" si="0"/>
        <v>-69900</v>
      </c>
      <c r="F23" s="34">
        <f t="shared" si="1"/>
        <v>-69.900000000000006</v>
      </c>
      <c r="G23" s="10" t="s">
        <v>76</v>
      </c>
    </row>
    <row r="24" spans="1:7" x14ac:dyDescent="0.25">
      <c r="A24" s="24" t="s">
        <v>42</v>
      </c>
      <c r="B24" s="7" t="s">
        <v>43</v>
      </c>
      <c r="C24" s="32"/>
      <c r="D24" s="32"/>
      <c r="E24" s="37">
        <v>-13340</v>
      </c>
      <c r="F24" s="34">
        <f t="shared" si="1"/>
        <v>-13.3</v>
      </c>
      <c r="G24" s="10" t="s">
        <v>44</v>
      </c>
    </row>
    <row r="25" spans="1:7" ht="25.5" x14ac:dyDescent="0.25">
      <c r="A25" s="24" t="s">
        <v>45</v>
      </c>
      <c r="B25" s="7" t="s">
        <v>46</v>
      </c>
      <c r="C25" s="32"/>
      <c r="D25" s="32"/>
      <c r="E25" s="32">
        <v>-49000</v>
      </c>
      <c r="F25" s="34">
        <f t="shared" si="1"/>
        <v>-49</v>
      </c>
      <c r="G25" s="10" t="s">
        <v>47</v>
      </c>
    </row>
    <row r="26" spans="1:7" x14ac:dyDescent="0.25">
      <c r="A26" s="24" t="s">
        <v>23</v>
      </c>
      <c r="B26" s="7" t="s">
        <v>48</v>
      </c>
      <c r="C26" s="32"/>
      <c r="D26" s="32"/>
      <c r="E26" s="32">
        <v>-18711.759999999998</v>
      </c>
      <c r="F26" s="34">
        <f t="shared" si="1"/>
        <v>-18.7</v>
      </c>
      <c r="G26" s="10" t="s">
        <v>49</v>
      </c>
    </row>
    <row r="27" spans="1:7" x14ac:dyDescent="0.25">
      <c r="A27" s="24" t="s">
        <v>16</v>
      </c>
      <c r="B27" s="7" t="s">
        <v>19</v>
      </c>
      <c r="C27" s="32">
        <v>821374</v>
      </c>
      <c r="D27" s="32">
        <v>784277.8</v>
      </c>
      <c r="E27" s="32">
        <f t="shared" ref="E27:E29" si="2">D27-C27</f>
        <v>-37096.199999999953</v>
      </c>
      <c r="F27" s="34">
        <f t="shared" si="1"/>
        <v>-37.1</v>
      </c>
      <c r="G27" s="29" t="s">
        <v>69</v>
      </c>
    </row>
    <row r="28" spans="1:7" ht="24" x14ac:dyDescent="0.25">
      <c r="A28" s="24" t="s">
        <v>50</v>
      </c>
      <c r="B28" s="7" t="s">
        <v>51</v>
      </c>
      <c r="C28" s="32">
        <v>5000</v>
      </c>
      <c r="D28" s="32">
        <v>0</v>
      </c>
      <c r="E28" s="32">
        <f t="shared" si="2"/>
        <v>-5000</v>
      </c>
      <c r="F28" s="34">
        <f t="shared" si="1"/>
        <v>-5</v>
      </c>
      <c r="G28" s="10" t="s">
        <v>52</v>
      </c>
    </row>
    <row r="29" spans="1:7" ht="24" x14ac:dyDescent="0.25">
      <c r="A29" s="24" t="s">
        <v>24</v>
      </c>
      <c r="B29" s="7" t="s">
        <v>53</v>
      </c>
      <c r="C29" s="35">
        <v>150000</v>
      </c>
      <c r="D29" s="36">
        <v>123880</v>
      </c>
      <c r="E29" s="32">
        <f t="shared" si="2"/>
        <v>-26120</v>
      </c>
      <c r="F29" s="34">
        <f t="shared" si="1"/>
        <v>-26.1</v>
      </c>
      <c r="G29" s="10" t="s">
        <v>54</v>
      </c>
    </row>
    <row r="30" spans="1:7" x14ac:dyDescent="0.25">
      <c r="A30" s="24" t="s">
        <v>55</v>
      </c>
      <c r="B30" s="7" t="s">
        <v>56</v>
      </c>
      <c r="C30" s="35">
        <v>175000</v>
      </c>
      <c r="D30" s="36">
        <v>137229</v>
      </c>
      <c r="E30" s="32">
        <f>D30-C30</f>
        <v>-37771</v>
      </c>
      <c r="F30" s="34">
        <f t="shared" si="1"/>
        <v>-37.799999999999997</v>
      </c>
      <c r="G30" s="10" t="s">
        <v>57</v>
      </c>
    </row>
    <row r="31" spans="1:7" x14ac:dyDescent="0.25">
      <c r="A31" s="42" t="s">
        <v>2</v>
      </c>
      <c r="B31" s="45"/>
      <c r="C31" s="45"/>
      <c r="D31" s="46"/>
      <c r="E31" s="22">
        <f>SUM(E20:E30)</f>
        <v>-1096568.96</v>
      </c>
      <c r="F31" s="22">
        <f>SUM(F20:F30)</f>
        <v>-1096.4999999999998</v>
      </c>
      <c r="G31" s="19"/>
    </row>
    <row r="32" spans="1:7" x14ac:dyDescent="0.25">
      <c r="A32" s="16"/>
      <c r="B32" s="15"/>
      <c r="C32" s="17"/>
      <c r="D32" s="17"/>
      <c r="E32" s="17"/>
      <c r="F32" s="18"/>
      <c r="G32" s="19"/>
    </row>
    <row r="33" spans="1:7" x14ac:dyDescent="0.25">
      <c r="A33" s="40" t="s">
        <v>18</v>
      </c>
      <c r="B33" s="40"/>
      <c r="C33" s="40"/>
      <c r="D33" s="40"/>
      <c r="E33" s="40"/>
      <c r="F33" s="40"/>
      <c r="G33" s="40"/>
    </row>
    <row r="34" spans="1:7" ht="25.5" x14ac:dyDescent="0.25">
      <c r="A34" s="24" t="s">
        <v>1</v>
      </c>
      <c r="B34" s="7" t="s">
        <v>0</v>
      </c>
      <c r="C34" s="6" t="s">
        <v>8</v>
      </c>
      <c r="D34" s="6" t="s">
        <v>9</v>
      </c>
      <c r="E34" s="6" t="s">
        <v>3</v>
      </c>
      <c r="F34" s="6" t="s">
        <v>4</v>
      </c>
      <c r="G34" s="10" t="s">
        <v>5</v>
      </c>
    </row>
    <row r="35" spans="1:7" ht="42" customHeight="1" x14ac:dyDescent="0.25">
      <c r="A35" s="24" t="s">
        <v>14</v>
      </c>
      <c r="B35" s="7" t="s">
        <v>20</v>
      </c>
      <c r="C35" s="30"/>
      <c r="D35" s="30"/>
      <c r="E35" s="13">
        <v>-36478.400000000001</v>
      </c>
      <c r="F35" s="31">
        <f>ROUND(E35/1000,1)</f>
        <v>-36.5</v>
      </c>
      <c r="G35" s="10" t="s">
        <v>70</v>
      </c>
    </row>
    <row r="36" spans="1:7" x14ac:dyDescent="0.25">
      <c r="A36" s="42" t="s">
        <v>2</v>
      </c>
      <c r="B36" s="45"/>
      <c r="C36" s="45"/>
      <c r="D36" s="46"/>
      <c r="E36" s="22">
        <f>SUM(E35:E35)</f>
        <v>-36478.400000000001</v>
      </c>
      <c r="F36" s="22">
        <f>SUM(F35:F35)</f>
        <v>-36.5</v>
      </c>
    </row>
    <row r="37" spans="1:7" x14ac:dyDescent="0.25">
      <c r="F37" s="9"/>
    </row>
    <row r="38" spans="1:7" x14ac:dyDescent="0.25">
      <c r="A38" s="1"/>
      <c r="B38" s="1"/>
      <c r="C38" s="2"/>
      <c r="D38" s="2"/>
      <c r="E38" s="2"/>
      <c r="F38" s="3"/>
      <c r="G38" s="4"/>
    </row>
    <row r="39" spans="1:7" x14ac:dyDescent="0.25">
      <c r="A39" s="40" t="s">
        <v>22</v>
      </c>
      <c r="B39" s="40"/>
      <c r="C39" s="40"/>
      <c r="D39" s="40"/>
      <c r="E39" s="40"/>
      <c r="F39" s="40"/>
      <c r="G39" s="40"/>
    </row>
    <row r="40" spans="1:7" ht="38.25" x14ac:dyDescent="0.25">
      <c r="A40" s="6" t="s">
        <v>1</v>
      </c>
      <c r="B40" s="6" t="s">
        <v>0</v>
      </c>
      <c r="C40" s="6" t="s">
        <v>11</v>
      </c>
      <c r="D40" s="6" t="s">
        <v>12</v>
      </c>
      <c r="E40" s="6" t="s">
        <v>3</v>
      </c>
      <c r="F40" s="6" t="s">
        <v>4</v>
      </c>
      <c r="G40" s="6" t="s">
        <v>5</v>
      </c>
    </row>
    <row r="41" spans="1:7" x14ac:dyDescent="0.25">
      <c r="A41" s="14" t="s">
        <v>16</v>
      </c>
      <c r="B41" s="7" t="s">
        <v>58</v>
      </c>
      <c r="C41" s="9">
        <v>1</v>
      </c>
      <c r="D41" s="8">
        <v>-110000</v>
      </c>
      <c r="E41" s="8">
        <f t="shared" ref="E41" si="3">C41*D41</f>
        <v>-110000</v>
      </c>
      <c r="F41" s="9">
        <f t="shared" ref="F41" si="4">ROUND(E41/1000,1)</f>
        <v>-110</v>
      </c>
      <c r="G41" s="41" t="s">
        <v>59</v>
      </c>
    </row>
    <row r="42" spans="1:7" x14ac:dyDescent="0.25">
      <c r="A42" s="42" t="s">
        <v>2</v>
      </c>
      <c r="B42" s="43"/>
      <c r="C42" s="43"/>
      <c r="D42" s="44"/>
      <c r="E42" s="23">
        <f>SUM(E41:E41)</f>
        <v>-110000</v>
      </c>
      <c r="F42" s="26">
        <f>ROUND(E42/1000,1)</f>
        <v>-110</v>
      </c>
      <c r="G42" s="41"/>
    </row>
    <row r="43" spans="1:7" x14ac:dyDescent="0.25">
      <c r="A43" s="1"/>
      <c r="B43" s="1"/>
      <c r="C43" s="2"/>
      <c r="D43" s="2"/>
      <c r="E43" s="2"/>
      <c r="F43" s="3"/>
      <c r="G43" s="4"/>
    </row>
    <row r="44" spans="1:7" x14ac:dyDescent="0.25">
      <c r="A44" s="40" t="s">
        <v>13</v>
      </c>
      <c r="B44" s="40"/>
      <c r="C44" s="40"/>
      <c r="D44" s="40"/>
      <c r="E44" s="40"/>
      <c r="F44" s="40"/>
      <c r="G44" s="40"/>
    </row>
    <row r="45" spans="1:7" ht="25.5" x14ac:dyDescent="0.25">
      <c r="A45" s="6" t="s">
        <v>1</v>
      </c>
      <c r="B45" s="6" t="s">
        <v>0</v>
      </c>
      <c r="C45" s="6" t="s">
        <v>8</v>
      </c>
      <c r="D45" s="6" t="s">
        <v>9</v>
      </c>
      <c r="E45" s="6" t="s">
        <v>3</v>
      </c>
      <c r="F45" s="6" t="s">
        <v>4</v>
      </c>
      <c r="G45" s="6" t="s">
        <v>5</v>
      </c>
    </row>
    <row r="46" spans="1:7" ht="29.25" customHeight="1" x14ac:dyDescent="0.25">
      <c r="A46" s="24" t="s">
        <v>14</v>
      </c>
      <c r="B46" s="7" t="s">
        <v>15</v>
      </c>
      <c r="C46" s="9">
        <v>170779.2</v>
      </c>
      <c r="D46" s="8">
        <v>133779.20000000001</v>
      </c>
      <c r="E46" s="8">
        <f>D46-C46</f>
        <v>-37000</v>
      </c>
      <c r="F46" s="9">
        <f t="shared" ref="F46:F50" si="5">ROUND(E46/1000,1)</f>
        <v>-37</v>
      </c>
      <c r="G46" s="10" t="s">
        <v>60</v>
      </c>
    </row>
    <row r="47" spans="1:7" x14ac:dyDescent="0.25">
      <c r="A47" s="24" t="s">
        <v>23</v>
      </c>
      <c r="B47" s="7" t="s">
        <v>78</v>
      </c>
      <c r="C47" s="9"/>
      <c r="D47" s="8">
        <v>376080</v>
      </c>
      <c r="E47" s="8">
        <f>D47-C47</f>
        <v>376080</v>
      </c>
      <c r="F47" s="9">
        <f t="shared" si="5"/>
        <v>376.1</v>
      </c>
      <c r="G47" s="10" t="s">
        <v>77</v>
      </c>
    </row>
    <row r="48" spans="1:7" ht="24" x14ac:dyDescent="0.25">
      <c r="A48" s="24" t="s">
        <v>50</v>
      </c>
      <c r="B48" s="7" t="s">
        <v>61</v>
      </c>
      <c r="C48" s="9"/>
      <c r="D48" s="8"/>
      <c r="E48" s="8">
        <v>2940</v>
      </c>
      <c r="F48" s="9">
        <f t="shared" si="5"/>
        <v>2.9</v>
      </c>
      <c r="G48" s="10" t="s">
        <v>62</v>
      </c>
    </row>
    <row r="49" spans="1:7" ht="25.5" customHeight="1" x14ac:dyDescent="0.25">
      <c r="A49" s="24" t="s">
        <v>24</v>
      </c>
      <c r="B49" s="7" t="s">
        <v>25</v>
      </c>
      <c r="C49" s="9">
        <v>976289</v>
      </c>
      <c r="D49" s="8">
        <v>973968</v>
      </c>
      <c r="E49" s="8">
        <f>D49-C49</f>
        <v>-2321</v>
      </c>
      <c r="F49" s="9">
        <f t="shared" si="5"/>
        <v>-2.2999999999999998</v>
      </c>
      <c r="G49" s="10" t="s">
        <v>63</v>
      </c>
    </row>
    <row r="50" spans="1:7" ht="25.5" customHeight="1" x14ac:dyDescent="0.25">
      <c r="A50" s="24" t="s">
        <v>24</v>
      </c>
      <c r="B50" s="7" t="s">
        <v>25</v>
      </c>
      <c r="C50" s="9">
        <v>973968</v>
      </c>
      <c r="D50" s="8">
        <v>597888</v>
      </c>
      <c r="E50" s="8">
        <f>D50-C50</f>
        <v>-376080</v>
      </c>
      <c r="F50" s="9">
        <f t="shared" si="5"/>
        <v>-376.1</v>
      </c>
      <c r="G50" s="10" t="s">
        <v>77</v>
      </c>
    </row>
    <row r="51" spans="1:7" x14ac:dyDescent="0.25">
      <c r="A51" s="48" t="s">
        <v>2</v>
      </c>
      <c r="B51" s="48"/>
      <c r="C51" s="48"/>
      <c r="D51" s="48"/>
      <c r="E51" s="22">
        <f>SUM(E46:E50)</f>
        <v>-36381</v>
      </c>
      <c r="F51" s="22">
        <f>SUM(F46:F50)</f>
        <v>-36.400000000000034</v>
      </c>
      <c r="G51" s="11"/>
    </row>
    <row r="52" spans="1:7" x14ac:dyDescent="0.25">
      <c r="A52" s="1"/>
      <c r="B52" s="1"/>
      <c r="C52" s="2"/>
      <c r="D52" s="2"/>
      <c r="E52" s="2"/>
      <c r="F52" s="3"/>
      <c r="G52" s="4"/>
    </row>
    <row r="53" spans="1:7" x14ac:dyDescent="0.25">
      <c r="A53" s="40" t="s">
        <v>64</v>
      </c>
      <c r="B53" s="40"/>
      <c r="C53" s="40"/>
      <c r="D53" s="40"/>
      <c r="E53" s="40"/>
      <c r="F53" s="40"/>
      <c r="G53" s="40"/>
    </row>
    <row r="54" spans="1:7" ht="25.5" x14ac:dyDescent="0.25">
      <c r="A54" s="6" t="s">
        <v>1</v>
      </c>
      <c r="B54" s="6" t="s">
        <v>0</v>
      </c>
      <c r="C54" s="6" t="s">
        <v>8</v>
      </c>
      <c r="D54" s="6" t="s">
        <v>9</v>
      </c>
      <c r="E54" s="6" t="s">
        <v>3</v>
      </c>
      <c r="F54" s="6" t="s">
        <v>4</v>
      </c>
      <c r="G54" s="6" t="s">
        <v>5</v>
      </c>
    </row>
    <row r="55" spans="1:7" ht="25.5" customHeight="1" x14ac:dyDescent="0.25">
      <c r="A55" s="24" t="s">
        <v>14</v>
      </c>
      <c r="B55" s="7" t="s">
        <v>71</v>
      </c>
      <c r="C55" s="9"/>
      <c r="D55" s="8">
        <v>45787.96</v>
      </c>
      <c r="E55" s="8">
        <f>D55-C55</f>
        <v>45787.96</v>
      </c>
      <c r="F55" s="9">
        <f t="shared" ref="F55" si="6">ROUND(E55/1000,1)</f>
        <v>45.8</v>
      </c>
      <c r="G55" s="10" t="s">
        <v>65</v>
      </c>
    </row>
    <row r="56" spans="1:7" x14ac:dyDescent="0.25">
      <c r="A56" s="48" t="s">
        <v>2</v>
      </c>
      <c r="B56" s="48"/>
      <c r="C56" s="48"/>
      <c r="D56" s="48"/>
      <c r="E56" s="22">
        <f>SUM(E55:E55)</f>
        <v>45787.96</v>
      </c>
      <c r="F56" s="22">
        <f>SUM(F55:F55)</f>
        <v>45.8</v>
      </c>
      <c r="G56" s="11"/>
    </row>
    <row r="57" spans="1:7" x14ac:dyDescent="0.25">
      <c r="A57" s="1"/>
      <c r="B57" s="1"/>
      <c r="C57" s="2"/>
      <c r="D57" s="2"/>
      <c r="E57" s="2"/>
      <c r="F57" s="3"/>
      <c r="G57" s="4"/>
    </row>
    <row r="58" spans="1:7" ht="15.75" x14ac:dyDescent="0.25">
      <c r="B58" s="47" t="s">
        <v>6</v>
      </c>
      <c r="C58" s="47"/>
      <c r="D58" s="47"/>
      <c r="E58" s="47"/>
      <c r="F58" s="5">
        <f>F10+F15+F31+F36+F42+F51+F56</f>
        <v>-1227.3489999999999</v>
      </c>
    </row>
    <row r="59" spans="1:7" x14ac:dyDescent="0.25">
      <c r="F59" s="28"/>
    </row>
  </sheetData>
  <mergeCells count="18">
    <mergeCell ref="B58:E58"/>
    <mergeCell ref="A12:G12"/>
    <mergeCell ref="A15:D15"/>
    <mergeCell ref="A18:G18"/>
    <mergeCell ref="A44:G44"/>
    <mergeCell ref="A33:G33"/>
    <mergeCell ref="A51:D51"/>
    <mergeCell ref="A53:G53"/>
    <mergeCell ref="A56:D56"/>
    <mergeCell ref="A1:G1"/>
    <mergeCell ref="A2:G2"/>
    <mergeCell ref="A39:G39"/>
    <mergeCell ref="G41:G42"/>
    <mergeCell ref="A42:D42"/>
    <mergeCell ref="A10:D10"/>
    <mergeCell ref="A31:D31"/>
    <mergeCell ref="A36:D36"/>
    <mergeCell ref="A5:G5"/>
  </mergeCells>
  <pageMargins left="0.70866141732283472" right="0.51181102362204722" top="0.55118110236220474" bottom="0.55118110236220474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2023-01-04T11:29:10Z</dcterms:modified>
</cp:coreProperties>
</file>