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650" yWindow="855" windowWidth="18360" windowHeight="11505" tabRatio="796"/>
  </bookViews>
  <sheets>
    <sheet name="Лист1" sheetId="1" r:id="rId1"/>
  </sheets>
  <definedNames>
    <definedName name="_xlnm.Print_Area" localSheetId="0">Лист1!$A$1:$G$75</definedName>
  </definedNames>
  <calcPr calcId="144525"/>
</workbook>
</file>

<file path=xl/calcChain.xml><?xml version="1.0" encoding="utf-8"?>
<calcChain xmlns="http://schemas.openxmlformats.org/spreadsheetml/2006/main">
  <c r="F41" i="1" l="1"/>
  <c r="E41" i="1"/>
  <c r="E40" i="1"/>
  <c r="F40" i="1" s="1"/>
  <c r="E72" i="1" l="1"/>
  <c r="F72" i="1" s="1"/>
  <c r="E22" i="1"/>
  <c r="F22" i="1" s="1"/>
  <c r="E73" i="1" l="1"/>
  <c r="F73" i="1" s="1"/>
  <c r="F67" i="1"/>
  <c r="E66" i="1"/>
  <c r="F66" i="1" s="1"/>
  <c r="E65" i="1"/>
  <c r="F65" i="1" s="1"/>
  <c r="E37" i="1"/>
  <c r="F37" i="1" s="1"/>
  <c r="E36" i="1"/>
  <c r="F36" i="1" s="1"/>
  <c r="E68" i="1" l="1"/>
  <c r="F68" i="1" s="1"/>
  <c r="E51" i="1"/>
  <c r="F51" i="1" s="1"/>
  <c r="E21" i="1"/>
  <c r="F21" i="1" s="1"/>
  <c r="E16" i="1"/>
  <c r="E52" i="1" l="1"/>
  <c r="F52" i="1" s="1"/>
  <c r="F16" i="1" l="1"/>
  <c r="E39" i="1" l="1"/>
  <c r="F39" i="1" s="1"/>
  <c r="E58" i="1"/>
  <c r="F58" i="1" s="1"/>
  <c r="E59" i="1"/>
  <c r="F59" i="1" s="1"/>
  <c r="E60" i="1"/>
  <c r="F60" i="1" s="1"/>
  <c r="E57" i="1"/>
  <c r="F57" i="1" s="1"/>
  <c r="F61" i="1" l="1"/>
  <c r="E61" i="1"/>
  <c r="E38" i="1"/>
  <c r="E35" i="1"/>
  <c r="F35" i="1" s="1"/>
  <c r="E20" i="1"/>
  <c r="F20" i="1" s="1"/>
  <c r="E19" i="1"/>
  <c r="F19" i="1" s="1"/>
  <c r="E18" i="1"/>
  <c r="F18" i="1" s="1"/>
  <c r="E17" i="1"/>
  <c r="F17" i="1" s="1"/>
  <c r="E46" i="1"/>
  <c r="F46" i="1" s="1"/>
  <c r="E45" i="1"/>
  <c r="E29" i="1"/>
  <c r="F29" i="1" s="1"/>
  <c r="F15" i="1"/>
  <c r="E28" i="1"/>
  <c r="F14" i="1"/>
  <c r="F38" i="1" l="1"/>
  <c r="F45" i="1"/>
  <c r="E47" i="1"/>
  <c r="F47" i="1" s="1"/>
  <c r="F28" i="1"/>
  <c r="F27" i="1"/>
  <c r="D34" i="1" l="1"/>
  <c r="E13" i="1"/>
  <c r="F13" i="1" s="1"/>
  <c r="E12" i="1"/>
  <c r="E23" i="1" s="1"/>
  <c r="F12" i="1" l="1"/>
  <c r="F23" i="1" s="1"/>
  <c r="E34" i="1"/>
  <c r="F30" i="1" l="1"/>
  <c r="E30" i="1"/>
  <c r="F34" i="1"/>
  <c r="E7" i="1"/>
  <c r="F7" i="1" s="1"/>
  <c r="F8" i="1" l="1"/>
  <c r="F75" i="1" s="1"/>
  <c r="E8" i="1"/>
</calcChain>
</file>

<file path=xl/sharedStrings.xml><?xml version="1.0" encoding="utf-8"?>
<sst xmlns="http://schemas.openxmlformats.org/spreadsheetml/2006/main" count="177" uniqueCount="92">
  <si>
    <t>КБК</t>
  </si>
  <si>
    <t>Наименование показателя</t>
  </si>
  <si>
    <t>Итого изменений по подразделу:</t>
  </si>
  <si>
    <t>Сумма
(руб)</t>
  </si>
  <si>
    <t>Сумма
(тыс. руб.)</t>
  </si>
  <si>
    <t>Обоснование (цель) внесенных изменений</t>
  </si>
  <si>
    <t>Всего внесено изменений в расходную часть бюджета (тыс. руб.):</t>
  </si>
  <si>
    <t>Финансово-экономическое обоснование внесения изменений в решение СД "О местном бюджете на 2022 год"</t>
  </si>
  <si>
    <t>Первоначальная сумма (руб)</t>
  </si>
  <si>
    <t>Итоговая сумма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</si>
  <si>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</si>
  <si>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Кол-во</t>
  </si>
  <si>
    <t>Средняя стоимость
(руб)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</si>
  <si>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0501 "Жилищное хозяйство"</t>
    </r>
  </si>
  <si>
    <t>Другие расходы по содержанию имущества (техническое обслуживание и др.)</t>
  </si>
  <si>
    <t>0501 98.0.00.96100 244 225/770</t>
  </si>
  <si>
    <t>0501 98.0.00.96100 244 226/046</t>
  </si>
  <si>
    <t>Оплата водоснабжения, канализации, ассенизации и др.</t>
  </si>
  <si>
    <t>0104 31.6.00.89220 244 223/740</t>
  </si>
  <si>
    <t>На основании справки Управления финансов Администрации Заполярного района № 040/0109 от 29.09.2022 об изменении сводной бюджетной росписи районного бюджета и лимитов бюджетных обязательств на 2022 финансовый год и на плановый период 2023 и 2024 годов</t>
  </si>
  <si>
    <t>Оплата ТКО</t>
  </si>
  <si>
    <t>0104 31.6.00.89220 244 223/750</t>
  </si>
  <si>
    <t>0501 35.0.00.89250 243 226/046</t>
  </si>
  <si>
    <t>Другие услуги</t>
  </si>
  <si>
    <t>Проведение капитального ремонта муниципального имущества на основании справки - уведомления Администрации муниципального района «Заполярный район» от 29.09.2022 № 220/12 об изменении бюджетных ассигнований сводной бюджетной росписи и лимитов бюджетных обязательств на 2022 год и плановый период 2023-2024 годов;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</si>
  <si>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0102 "Функционирование высшего должного лица субъекта Российской Федерации и муниципального образования"</t>
    </r>
  </si>
  <si>
    <t>Социальные пособия и компенсации персоналу в денежной форме</t>
  </si>
  <si>
    <t>0102 91.0.00.91010 121  266</t>
  </si>
  <si>
    <t xml:space="preserve">экономия денежных средств на выплате больничных листов главе Сельского поселения </t>
  </si>
  <si>
    <t>Оплата расходов, понесенных МП ЗР «Севержилкомсервис» в связи с установкой общедомовых приборов учета на основании исполнительного листа по делу А05П-79/2022 от 26.04.2022 г</t>
  </si>
  <si>
    <t>Подраздел: 0113 "Другие общегосударственные вопросы"</t>
  </si>
  <si>
    <t>Оплата государственной пошлины</t>
  </si>
  <si>
    <t>0113 98.0.00.91030 831  297</t>
  </si>
  <si>
    <t xml:space="preserve">возмещение расходов по уплате государственной пошлины на основании Решения суда от 26.04.2022 по делу А05П-79/2022  </t>
  </si>
  <si>
    <t>0104 93.0.00.91010 244 226/046</t>
  </si>
  <si>
    <t>Оплата проведения медицинского осмотра сотрудниками Администрации Сельского поселения</t>
  </si>
  <si>
    <t xml:space="preserve">Оплаты оценки квартиры </t>
  </si>
  <si>
    <t>Оплата услуг по организации навигации</t>
  </si>
  <si>
    <t>0113 98.0.00.91070 244  225/770</t>
  </si>
  <si>
    <t>для оплаты услуг по содержанию пустующего жилого фонда, находящегося в муниципальной собственности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</si>
  <si>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0409 "Дорожное хозяйство (дорожные фонды)"</t>
    </r>
  </si>
  <si>
    <t>0409 98.0.00.93100 244 226/046</t>
  </si>
  <si>
    <t>0409 98.0.00.93100 244 225/770</t>
  </si>
  <si>
    <t>Для оплаты работ по разработке проектов организации дорожного движения и диагностике и паспортизации мостового сооружения</t>
  </si>
  <si>
    <t>0104 93.0.00.91010 122 226/620</t>
  </si>
  <si>
    <t>Командировочные расходы - проезд</t>
  </si>
  <si>
    <t>экономия денежных средств на выплате командировочных расходов за проезд</t>
  </si>
  <si>
    <t>Командировочные расходы - проживание</t>
  </si>
  <si>
    <t>0104 93.0.00.91010 122 226/630</t>
  </si>
  <si>
    <t>экономия денежных средств на выплате командировочных расходов за проживание</t>
  </si>
  <si>
    <t>Оплата за проведение курсов, специализаций, участие в семинарах (без учета командиров. расх.)</t>
  </si>
  <si>
    <t>0104 93.0.00.91010 244 226/049</t>
  </si>
  <si>
    <t>экономия денежных средств на оплате за проведение курсов</t>
  </si>
  <si>
    <t>0104 93.0.00.91010 244 226/843</t>
  </si>
  <si>
    <t>Другие расходы</t>
  </si>
  <si>
    <t>экономия денежных средств на приобретении праздничных открыток</t>
  </si>
  <si>
    <t xml:space="preserve">Оплата работ по установке и демонтажу пожарных щитов в муниципальном жилом фонде </t>
  </si>
  <si>
    <t>экономия денежных средств для оплаты работ по разработке ПСД на капитальный ремонт 5 муниципальных жилых домов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</si>
  <si>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0505 "Другие вопросы в области жилищно-коммунального хозяйства"</t>
    </r>
  </si>
  <si>
    <t xml:space="preserve">Снос (демонтаж) жилого дома № 11 по ул. Дубровина в п. Амдерма Сельского поселения «Поселок Амдерма» ЗР НАО </t>
  </si>
  <si>
    <t>0505 35.0.00.89250 244 225/770</t>
  </si>
  <si>
    <t xml:space="preserve">Снос (демонтаж) жилого дома № 20 по ул. Ленина в п. Амдерма Сельского поселения «Поселок Амдерма» ЗР НАО </t>
  </si>
  <si>
    <t>0505 35.0.00.89250 244 226/046</t>
  </si>
  <si>
    <t>Приведение оплаты в соответствие с действующим законодательством</t>
  </si>
  <si>
    <t>0501 35.0.00.89250 244 226/046</t>
  </si>
  <si>
    <t>На основании справки Управления финансов Администрации муниципального района Заполярный район № 040/0109 от 29.09.2022 об изменении сводной бюджетной росписи районного бюджета и лимитов бюджетных обязательств на 2022 финансовый год и на плановый период 2023 и 2024 годов</t>
  </si>
  <si>
    <t>На основании справок-уведомлений Администрации муниципального района  Заполярного района № 220/14-220-18 от 17.11.2022 об изменении бюджетных ассигнований сводной бюджетной росписи и лимитов бюджетных обязательств на 2022 год и плановый период 2023-2024 годов</t>
  </si>
  <si>
    <t>Оплата ЭС "Госфинансы" для бюджетных учреждения</t>
  </si>
  <si>
    <t>Представительские расходы</t>
  </si>
  <si>
    <t>0104 93.0.00.91010 244 226/845</t>
  </si>
  <si>
    <t>экономия денежных средств на оплате представительских расходов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</si>
  <si>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0412 "Другие вопросы в области национальной экономики"</t>
    </r>
  </si>
  <si>
    <t>Иные выплаты текущего характера физ. Лицам</t>
  </si>
  <si>
    <t>04 12 40.0.00.93030</t>
  </si>
  <si>
    <t>экономия денежных средств в рамках МП «Поддержка малого и среднего предпринимательства в муниципальном образовании «Поселок Амдерма» Ненецкого автономного округа на 2020-2022 годы»</t>
  </si>
  <si>
    <t>0501 98.0.00.96100 244 310/814</t>
  </si>
  <si>
    <t>Прочие основные средства</t>
  </si>
  <si>
    <t>Оплата пожарных щитов</t>
  </si>
  <si>
    <t>Увеличение стоимости прочих оборотных запасов (материалов)</t>
  </si>
  <si>
    <t>0501 98.0.00.96100 244 346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</si>
  <si>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0310 "Защита населения и территории от чрезвычайных ситуаций природного и техногенного характера, гражданская оборона"</t>
    </r>
  </si>
  <si>
    <t>0310 33.0.00.89240 244 226/046</t>
  </si>
  <si>
    <t>Для оплаты работ по мотопомпы и горюче-смазочных материалов</t>
  </si>
  <si>
    <t>Увеличение стоимости горюче-смазочных материалов</t>
  </si>
  <si>
    <t>0310 33.0.00.89240 244 343</t>
  </si>
  <si>
    <t>0310 33.0.00.89240 244 346</t>
  </si>
  <si>
    <r>
      <t xml:space="preserve">приведение оплаты в соответствие с действующим бюджетным законодательством </t>
    </r>
    <r>
      <rPr>
        <b/>
        <sz val="12"/>
        <color theme="1"/>
        <rFont val="Times New Roman"/>
        <family val="1"/>
        <charset val="204"/>
      </rPr>
      <t/>
    </r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</si>
  <si>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0705 "Профессиональная подготовка, переподготовка и повышение квалификации"</t>
    </r>
  </si>
  <si>
    <t xml:space="preserve">приведение оплаты в соответствие с действующим бюджетным законодательством </t>
  </si>
  <si>
    <t>на сессию СД от 23.11.2022 г.</t>
  </si>
  <si>
    <t>0113 98.0.00.91110 244  226/046</t>
  </si>
  <si>
    <t>0705 93.0.00.91010 244 226/049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</si>
</sst>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51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164" fontId="5" fillId="0" borderId="4" xfId="0" applyNumberFormat="1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/>
    <xf numFmtId="0" fontId="9" fillId="0" borderId="2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4" fontId="9" fillId="3" borderId="1" xfId="0" applyNumberFormat="1" applyFont="1" applyFill="1" applyBorder="1"/>
    <xf numFmtId="164" fontId="9" fillId="3" borderId="1" xfId="0" applyNumberFormat="1" applyFont="1" applyFill="1" applyBorder="1"/>
    <xf numFmtId="0" fontId="9" fillId="0" borderId="5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vertical="center"/>
    </xf>
    <xf numFmtId="4" fontId="9" fillId="3" borderId="4" xfId="0" applyNumberFormat="1" applyFont="1" applyFill="1" applyBorder="1"/>
    <xf numFmtId="164" fontId="9" fillId="0" borderId="4" xfId="0" applyNumberFormat="1" applyFont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4" fontId="9" fillId="0" borderId="9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164" fontId="9" fillId="3" borderId="4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164" fontId="9" fillId="0" borderId="8" xfId="0" applyNumberFormat="1" applyFont="1" applyBorder="1" applyAlignment="1">
      <alignment vertical="center"/>
    </xf>
    <xf numFmtId="4" fontId="9" fillId="0" borderId="7" xfId="0" applyNumberFormat="1" applyFont="1" applyBorder="1" applyAlignment="1">
      <alignment vertical="center"/>
    </xf>
    <xf numFmtId="0" fontId="9" fillId="0" borderId="4" xfId="0" applyFont="1" applyBorder="1" applyAlignment="1">
      <alignment vertical="top" wrapText="1"/>
    </xf>
    <xf numFmtId="0" fontId="9" fillId="3" borderId="2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9" fillId="3" borderId="9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tabSelected="1" topLeftCell="A64" zoomScaleNormal="100" workbookViewId="0">
      <selection activeCell="A73" sqref="A73:D73"/>
    </sheetView>
  </sheetViews>
  <sheetFormatPr defaultRowHeight="15" x14ac:dyDescent="0.25"/>
  <cols>
    <col min="1" max="1" width="30.5703125" customWidth="1"/>
    <col min="2" max="2" width="27.7109375" customWidth="1"/>
    <col min="3" max="3" width="17.5703125" bestFit="1" customWidth="1"/>
    <col min="4" max="4" width="12.42578125" customWidth="1"/>
    <col min="5" max="5" width="13.7109375" bestFit="1" customWidth="1"/>
    <col min="6" max="6" width="10.7109375" customWidth="1"/>
    <col min="7" max="7" width="66.140625" customWidth="1"/>
  </cols>
  <sheetData>
    <row r="1" spans="1:7" x14ac:dyDescent="0.25">
      <c r="A1" s="45" t="s">
        <v>7</v>
      </c>
      <c r="B1" s="45"/>
      <c r="C1" s="45"/>
      <c r="D1" s="45"/>
      <c r="E1" s="45"/>
      <c r="F1" s="45"/>
      <c r="G1" s="45"/>
    </row>
    <row r="2" spans="1:7" x14ac:dyDescent="0.25">
      <c r="A2" s="46" t="s">
        <v>89</v>
      </c>
      <c r="B2" s="46"/>
      <c r="C2" s="46"/>
      <c r="D2" s="46"/>
      <c r="E2" s="46"/>
      <c r="F2" s="46"/>
      <c r="G2" s="46"/>
    </row>
    <row r="3" spans="1:7" ht="6" customHeight="1" x14ac:dyDescent="0.25"/>
    <row r="5" spans="1:7" ht="15" customHeight="1" x14ac:dyDescent="0.25">
      <c r="A5" s="42" t="s">
        <v>25</v>
      </c>
      <c r="B5" s="42"/>
      <c r="C5" s="42"/>
      <c r="D5" s="42"/>
      <c r="E5" s="42"/>
      <c r="F5" s="42"/>
      <c r="G5" s="42"/>
    </row>
    <row r="6" spans="1:7" ht="25.5" x14ac:dyDescent="0.25">
      <c r="A6" s="6" t="s">
        <v>1</v>
      </c>
      <c r="B6" s="6" t="s">
        <v>0</v>
      </c>
      <c r="C6" s="6" t="s">
        <v>8</v>
      </c>
      <c r="D6" s="6" t="s">
        <v>9</v>
      </c>
      <c r="E6" s="6" t="s">
        <v>3</v>
      </c>
      <c r="F6" s="6" t="s">
        <v>4</v>
      </c>
      <c r="G6" s="6" t="s">
        <v>5</v>
      </c>
    </row>
    <row r="7" spans="1:7" ht="27" customHeight="1" x14ac:dyDescent="0.25">
      <c r="A7" s="12" t="s">
        <v>26</v>
      </c>
      <c r="B7" s="7" t="s">
        <v>27</v>
      </c>
      <c r="C7" s="8">
        <v>27000</v>
      </c>
      <c r="D7" s="13">
        <v>0</v>
      </c>
      <c r="E7" s="13">
        <f>D7-C7</f>
        <v>-27000</v>
      </c>
      <c r="F7" s="9">
        <f>ROUND(E7/1000,1)</f>
        <v>-27</v>
      </c>
      <c r="G7" s="10" t="s">
        <v>28</v>
      </c>
    </row>
    <row r="8" spans="1:7" x14ac:dyDescent="0.25">
      <c r="A8" s="36" t="s">
        <v>2</v>
      </c>
      <c r="B8" s="48"/>
      <c r="C8" s="48"/>
      <c r="D8" s="49"/>
      <c r="E8" s="22">
        <f>SUM(E7:E7)</f>
        <v>-27000</v>
      </c>
      <c r="F8" s="23">
        <f>SUM(F7:F7)</f>
        <v>-27</v>
      </c>
      <c r="G8" s="11"/>
    </row>
    <row r="10" spans="1:7" x14ac:dyDescent="0.25">
      <c r="A10" s="42" t="s">
        <v>10</v>
      </c>
      <c r="B10" s="42"/>
      <c r="C10" s="42"/>
      <c r="D10" s="42"/>
      <c r="E10" s="42"/>
      <c r="F10" s="42"/>
      <c r="G10" s="42"/>
    </row>
    <row r="11" spans="1:7" ht="25.5" x14ac:dyDescent="0.25">
      <c r="A11" s="6" t="s">
        <v>1</v>
      </c>
      <c r="B11" s="6" t="s">
        <v>0</v>
      </c>
      <c r="C11" s="6" t="s">
        <v>8</v>
      </c>
      <c r="D11" s="6" t="s">
        <v>9</v>
      </c>
      <c r="E11" s="6" t="s">
        <v>3</v>
      </c>
      <c r="F11" s="6" t="s">
        <v>4</v>
      </c>
      <c r="G11" s="6" t="s">
        <v>5</v>
      </c>
    </row>
    <row r="12" spans="1:7" ht="63.75" x14ac:dyDescent="0.25">
      <c r="A12" s="16" t="s">
        <v>17</v>
      </c>
      <c r="B12" s="7" t="s">
        <v>18</v>
      </c>
      <c r="C12" s="8">
        <v>95581</v>
      </c>
      <c r="D12" s="8">
        <v>149681</v>
      </c>
      <c r="E12" s="8">
        <f>D12-C12</f>
        <v>54100</v>
      </c>
      <c r="F12" s="9">
        <f t="shared" ref="F12:F13" si="0">ROUND(E12/1000,1)</f>
        <v>54.1</v>
      </c>
      <c r="G12" s="10" t="s">
        <v>65</v>
      </c>
    </row>
    <row r="13" spans="1:7" ht="51" x14ac:dyDescent="0.25">
      <c r="A13" s="28" t="s">
        <v>20</v>
      </c>
      <c r="B13" s="7" t="s">
        <v>21</v>
      </c>
      <c r="C13" s="8">
        <v>46730</v>
      </c>
      <c r="D13" s="8">
        <v>67530</v>
      </c>
      <c r="E13" s="8">
        <f>D13-C13</f>
        <v>20800</v>
      </c>
      <c r="F13" s="9">
        <f t="shared" si="0"/>
        <v>20.8</v>
      </c>
      <c r="G13" s="10" t="s">
        <v>19</v>
      </c>
    </row>
    <row r="14" spans="1:7" ht="25.5" x14ac:dyDescent="0.25">
      <c r="A14" s="28" t="s">
        <v>23</v>
      </c>
      <c r="B14" s="7" t="s">
        <v>34</v>
      </c>
      <c r="C14" s="8"/>
      <c r="D14" s="8"/>
      <c r="E14" s="8">
        <v>40000</v>
      </c>
      <c r="F14" s="9">
        <f t="shared" ref="F14:F22" si="1">ROUND(E14/1000,1)</f>
        <v>40</v>
      </c>
      <c r="G14" s="10" t="s">
        <v>35</v>
      </c>
    </row>
    <row r="15" spans="1:7" x14ac:dyDescent="0.25">
      <c r="A15" s="28" t="s">
        <v>23</v>
      </c>
      <c r="B15" s="7" t="s">
        <v>34</v>
      </c>
      <c r="C15" s="8"/>
      <c r="D15" s="8"/>
      <c r="E15" s="8">
        <v>24430</v>
      </c>
      <c r="F15" s="9">
        <f t="shared" si="1"/>
        <v>24.4</v>
      </c>
      <c r="G15" s="10" t="s">
        <v>37</v>
      </c>
    </row>
    <row r="16" spans="1:7" x14ac:dyDescent="0.25">
      <c r="A16" s="28" t="s">
        <v>23</v>
      </c>
      <c r="B16" s="7" t="s">
        <v>34</v>
      </c>
      <c r="C16" s="8"/>
      <c r="D16" s="8"/>
      <c r="E16" s="8">
        <f>24188+8912</f>
        <v>33100</v>
      </c>
      <c r="F16" s="9">
        <f t="shared" si="1"/>
        <v>33.1</v>
      </c>
      <c r="G16" s="10" t="s">
        <v>67</v>
      </c>
    </row>
    <row r="17" spans="1:7" x14ac:dyDescent="0.25">
      <c r="A17" s="28" t="s">
        <v>45</v>
      </c>
      <c r="B17" s="7" t="s">
        <v>44</v>
      </c>
      <c r="C17" s="8">
        <v>99900</v>
      </c>
      <c r="D17" s="8">
        <v>30000</v>
      </c>
      <c r="E17" s="8">
        <f t="shared" ref="E17:E22" si="2">D17-C17</f>
        <v>-69900</v>
      </c>
      <c r="F17" s="9">
        <f t="shared" si="1"/>
        <v>-69.900000000000006</v>
      </c>
      <c r="G17" s="10" t="s">
        <v>46</v>
      </c>
    </row>
    <row r="18" spans="1:7" ht="25.5" x14ac:dyDescent="0.25">
      <c r="A18" s="28" t="s">
        <v>47</v>
      </c>
      <c r="B18" s="7" t="s">
        <v>48</v>
      </c>
      <c r="C18" s="8">
        <v>236250</v>
      </c>
      <c r="D18" s="8">
        <v>131500</v>
      </c>
      <c r="E18" s="8">
        <f t="shared" si="2"/>
        <v>-104750</v>
      </c>
      <c r="F18" s="9">
        <f t="shared" si="1"/>
        <v>-104.8</v>
      </c>
      <c r="G18" s="10" t="s">
        <v>49</v>
      </c>
    </row>
    <row r="19" spans="1:7" ht="36" x14ac:dyDescent="0.25">
      <c r="A19" s="28" t="s">
        <v>50</v>
      </c>
      <c r="B19" s="7" t="s">
        <v>51</v>
      </c>
      <c r="C19" s="8">
        <v>28000</v>
      </c>
      <c r="D19" s="8">
        <v>4200</v>
      </c>
      <c r="E19" s="8">
        <f t="shared" si="2"/>
        <v>-23800</v>
      </c>
      <c r="F19" s="9">
        <f t="shared" si="1"/>
        <v>-23.8</v>
      </c>
      <c r="G19" s="10" t="s">
        <v>52</v>
      </c>
    </row>
    <row r="20" spans="1:7" x14ac:dyDescent="0.25">
      <c r="A20" s="28" t="s">
        <v>54</v>
      </c>
      <c r="B20" s="7" t="s">
        <v>53</v>
      </c>
      <c r="C20" s="8">
        <v>10000</v>
      </c>
      <c r="D20" s="8">
        <v>0</v>
      </c>
      <c r="E20" s="8">
        <f t="shared" si="2"/>
        <v>-10000</v>
      </c>
      <c r="F20" s="9">
        <f t="shared" si="1"/>
        <v>-10</v>
      </c>
      <c r="G20" s="10" t="s">
        <v>55</v>
      </c>
    </row>
    <row r="21" spans="1:7" x14ac:dyDescent="0.25">
      <c r="A21" s="28" t="s">
        <v>68</v>
      </c>
      <c r="B21" s="7" t="s">
        <v>69</v>
      </c>
      <c r="C21" s="29">
        <v>9000</v>
      </c>
      <c r="D21" s="30">
        <v>5400</v>
      </c>
      <c r="E21" s="8">
        <f t="shared" si="2"/>
        <v>-3600</v>
      </c>
      <c r="F21" s="9">
        <f t="shared" si="1"/>
        <v>-3.6</v>
      </c>
      <c r="G21" s="10" t="s">
        <v>70</v>
      </c>
    </row>
    <row r="22" spans="1:7" ht="36" x14ac:dyDescent="0.25">
      <c r="A22" s="28" t="s">
        <v>50</v>
      </c>
      <c r="B22" s="7" t="s">
        <v>34</v>
      </c>
      <c r="C22" s="29">
        <v>4200</v>
      </c>
      <c r="D22" s="30">
        <v>0</v>
      </c>
      <c r="E22" s="8">
        <f t="shared" si="2"/>
        <v>-4200</v>
      </c>
      <c r="F22" s="9">
        <f t="shared" si="1"/>
        <v>-4.2</v>
      </c>
      <c r="G22" s="10" t="s">
        <v>86</v>
      </c>
    </row>
    <row r="23" spans="1:7" x14ac:dyDescent="0.25">
      <c r="A23" s="36" t="s">
        <v>2</v>
      </c>
      <c r="B23" s="48"/>
      <c r="C23" s="48"/>
      <c r="D23" s="49"/>
      <c r="E23" s="22">
        <f>SUM(E12:E22)</f>
        <v>-43820</v>
      </c>
      <c r="F23" s="23">
        <f>SUM(F12:F22)</f>
        <v>-43.9</v>
      </c>
      <c r="G23" s="19"/>
    </row>
    <row r="24" spans="1:7" x14ac:dyDescent="0.25">
      <c r="A24" s="16"/>
      <c r="B24" s="15"/>
      <c r="C24" s="17"/>
      <c r="D24" s="17"/>
      <c r="E24" s="17"/>
      <c r="F24" s="18"/>
      <c r="G24" s="19"/>
    </row>
    <row r="25" spans="1:7" x14ac:dyDescent="0.25">
      <c r="A25" s="42" t="s">
        <v>30</v>
      </c>
      <c r="B25" s="42"/>
      <c r="C25" s="42"/>
      <c r="D25" s="42"/>
      <c r="E25" s="42"/>
      <c r="F25" s="42"/>
      <c r="G25" s="42"/>
    </row>
    <row r="26" spans="1:7" ht="38.25" x14ac:dyDescent="0.25">
      <c r="A26" s="28" t="s">
        <v>1</v>
      </c>
      <c r="B26" s="7" t="s">
        <v>0</v>
      </c>
      <c r="C26" s="8" t="s">
        <v>11</v>
      </c>
      <c r="D26" s="20" t="s">
        <v>12</v>
      </c>
      <c r="E26" s="20" t="s">
        <v>3</v>
      </c>
      <c r="F26" s="21" t="s">
        <v>4</v>
      </c>
      <c r="G26" s="10" t="s">
        <v>5</v>
      </c>
    </row>
    <row r="27" spans="1:7" ht="15" customHeight="1" x14ac:dyDescent="0.25">
      <c r="A27" s="28" t="s">
        <v>31</v>
      </c>
      <c r="B27" s="7" t="s">
        <v>32</v>
      </c>
      <c r="C27" s="8">
        <v>1</v>
      </c>
      <c r="D27" s="8">
        <v>33500</v>
      </c>
      <c r="E27" s="8">
        <v>33500</v>
      </c>
      <c r="F27" s="9">
        <f>ROUND(E27/1000,1)</f>
        <v>33.5</v>
      </c>
      <c r="G27" s="10" t="s">
        <v>33</v>
      </c>
    </row>
    <row r="28" spans="1:7" ht="15" customHeight="1" x14ac:dyDescent="0.25">
      <c r="A28" s="28" t="s">
        <v>23</v>
      </c>
      <c r="B28" s="7" t="s">
        <v>90</v>
      </c>
      <c r="C28" s="8">
        <v>1</v>
      </c>
      <c r="D28" s="8">
        <v>5000</v>
      </c>
      <c r="E28" s="8">
        <f>D28*C28</f>
        <v>5000</v>
      </c>
      <c r="F28" s="9">
        <f>ROUND(E28/1000,1)</f>
        <v>5</v>
      </c>
      <c r="G28" s="10" t="s">
        <v>36</v>
      </c>
    </row>
    <row r="29" spans="1:7" ht="36" x14ac:dyDescent="0.25">
      <c r="A29" s="28" t="s">
        <v>14</v>
      </c>
      <c r="B29" s="7" t="s">
        <v>38</v>
      </c>
      <c r="C29" s="17">
        <v>1</v>
      </c>
      <c r="D29" s="17">
        <v>104764</v>
      </c>
      <c r="E29" s="8">
        <f>D29*C29</f>
        <v>104764</v>
      </c>
      <c r="F29" s="9">
        <f t="shared" ref="F29" si="3">ROUND(E29/1000,1)</f>
        <v>104.8</v>
      </c>
      <c r="G29" s="10" t="s">
        <v>39</v>
      </c>
    </row>
    <row r="30" spans="1:7" x14ac:dyDescent="0.25">
      <c r="A30" s="36" t="s">
        <v>2</v>
      </c>
      <c r="B30" s="48"/>
      <c r="C30" s="48"/>
      <c r="D30" s="49"/>
      <c r="E30" s="22">
        <f>SUM(E27:E29)</f>
        <v>143264</v>
      </c>
      <c r="F30" s="22">
        <f>SUM(F27:F29)</f>
        <v>143.30000000000001</v>
      </c>
    </row>
    <row r="31" spans="1:7" x14ac:dyDescent="0.25">
      <c r="F31" s="9"/>
    </row>
    <row r="32" spans="1:7" x14ac:dyDescent="0.25">
      <c r="A32" s="42" t="s">
        <v>13</v>
      </c>
      <c r="B32" s="42"/>
      <c r="C32" s="42"/>
      <c r="D32" s="42"/>
      <c r="E32" s="42"/>
      <c r="F32" s="42"/>
      <c r="G32" s="42"/>
    </row>
    <row r="33" spans="1:7" ht="38.25" x14ac:dyDescent="0.25">
      <c r="A33" s="6" t="s">
        <v>1</v>
      </c>
      <c r="B33" s="6" t="s">
        <v>0</v>
      </c>
      <c r="C33" s="6" t="s">
        <v>11</v>
      </c>
      <c r="D33" s="6" t="s">
        <v>12</v>
      </c>
      <c r="E33" s="6" t="s">
        <v>3</v>
      </c>
      <c r="F33" s="6" t="s">
        <v>4</v>
      </c>
      <c r="G33" s="6" t="s">
        <v>5</v>
      </c>
    </row>
    <row r="34" spans="1:7" ht="63.75" x14ac:dyDescent="0.25">
      <c r="A34" s="14" t="s">
        <v>23</v>
      </c>
      <c r="B34" s="7" t="s">
        <v>22</v>
      </c>
      <c r="C34" s="9">
        <v>1</v>
      </c>
      <c r="D34" s="8">
        <f>598700+600000</f>
        <v>1198700</v>
      </c>
      <c r="E34" s="8">
        <f t="shared" ref="E34" si="4">C34*D34</f>
        <v>1198700</v>
      </c>
      <c r="F34" s="9">
        <f t="shared" ref="F34:F39" si="5">ROUND(E34/1000,1)</f>
        <v>1198.7</v>
      </c>
      <c r="G34" s="10" t="s">
        <v>24</v>
      </c>
    </row>
    <row r="35" spans="1:7" ht="36" x14ac:dyDescent="0.25">
      <c r="A35" s="28" t="s">
        <v>14</v>
      </c>
      <c r="B35" s="7" t="s">
        <v>15</v>
      </c>
      <c r="C35" s="9">
        <v>1</v>
      </c>
      <c r="D35" s="8">
        <v>25000</v>
      </c>
      <c r="E35" s="8">
        <f>C35*D35</f>
        <v>25000</v>
      </c>
      <c r="F35" s="9">
        <f t="shared" si="5"/>
        <v>25</v>
      </c>
      <c r="G35" s="10" t="s">
        <v>56</v>
      </c>
    </row>
    <row r="36" spans="1:7" x14ac:dyDescent="0.25">
      <c r="A36" s="28" t="s">
        <v>76</v>
      </c>
      <c r="B36" s="7" t="s">
        <v>75</v>
      </c>
      <c r="C36" s="9">
        <v>1</v>
      </c>
      <c r="D36" s="8">
        <v>394884</v>
      </c>
      <c r="E36" s="8">
        <f>C36*D36</f>
        <v>394884</v>
      </c>
      <c r="F36" s="9">
        <f t="shared" si="5"/>
        <v>394.9</v>
      </c>
      <c r="G36" s="10" t="s">
        <v>77</v>
      </c>
    </row>
    <row r="37" spans="1:7" ht="24" x14ac:dyDescent="0.25">
      <c r="A37" s="28" t="s">
        <v>78</v>
      </c>
      <c r="B37" s="7" t="s">
        <v>79</v>
      </c>
      <c r="C37" s="9">
        <v>1</v>
      </c>
      <c r="D37" s="8">
        <v>-394884</v>
      </c>
      <c r="E37" s="8">
        <f>C37*D37</f>
        <v>-394884</v>
      </c>
      <c r="F37" s="9">
        <f t="shared" si="5"/>
        <v>-394.9</v>
      </c>
      <c r="G37" s="10" t="s">
        <v>77</v>
      </c>
    </row>
    <row r="38" spans="1:7" ht="25.5" x14ac:dyDescent="0.25">
      <c r="A38" s="14" t="s">
        <v>23</v>
      </c>
      <c r="B38" s="7" t="s">
        <v>16</v>
      </c>
      <c r="C38" s="9">
        <v>1</v>
      </c>
      <c r="D38" s="8">
        <v>-1080980</v>
      </c>
      <c r="E38" s="8">
        <f>C38*D38</f>
        <v>-1080980</v>
      </c>
      <c r="F38" s="9">
        <f t="shared" si="5"/>
        <v>-1081</v>
      </c>
      <c r="G38" s="10" t="s">
        <v>57</v>
      </c>
    </row>
    <row r="39" spans="1:7" ht="51" x14ac:dyDescent="0.25">
      <c r="A39" s="14" t="s">
        <v>23</v>
      </c>
      <c r="B39" s="7" t="s">
        <v>64</v>
      </c>
      <c r="C39" s="25">
        <v>1</v>
      </c>
      <c r="D39" s="13">
        <v>-1309200</v>
      </c>
      <c r="E39" s="8">
        <f t="shared" ref="E39" si="6">C39*D39</f>
        <v>-1309200</v>
      </c>
      <c r="F39" s="9">
        <f t="shared" si="5"/>
        <v>-1309.2</v>
      </c>
      <c r="G39" s="24" t="s">
        <v>66</v>
      </c>
    </row>
    <row r="40" spans="1:7" ht="38.25" x14ac:dyDescent="0.25">
      <c r="A40" s="14" t="s">
        <v>23</v>
      </c>
      <c r="B40" s="7" t="s">
        <v>15</v>
      </c>
      <c r="C40" s="9">
        <v>1</v>
      </c>
      <c r="D40" s="8">
        <v>2100000</v>
      </c>
      <c r="E40" s="8">
        <f>C40*D40</f>
        <v>2100000</v>
      </c>
      <c r="F40" s="9">
        <f>ROUND(E40/1000,1)</f>
        <v>2100</v>
      </c>
      <c r="G40" s="10" t="s">
        <v>29</v>
      </c>
    </row>
    <row r="41" spans="1:7" x14ac:dyDescent="0.25">
      <c r="A41" s="50" t="s">
        <v>2</v>
      </c>
      <c r="B41" s="50"/>
      <c r="C41" s="50"/>
      <c r="D41" s="50"/>
      <c r="E41" s="22">
        <f>SUM(E34:E40)</f>
        <v>933520</v>
      </c>
      <c r="F41" s="22">
        <f>SUM(F34:F40)</f>
        <v>933.49999999999977</v>
      </c>
      <c r="G41" s="11"/>
    </row>
    <row r="42" spans="1:7" x14ac:dyDescent="0.25">
      <c r="A42" s="1"/>
      <c r="B42" s="1"/>
      <c r="C42" s="2"/>
      <c r="D42" s="2"/>
      <c r="E42" s="2"/>
      <c r="F42" s="3"/>
      <c r="G42" s="4"/>
    </row>
    <row r="43" spans="1:7" x14ac:dyDescent="0.25">
      <c r="A43" s="42" t="s">
        <v>40</v>
      </c>
      <c r="B43" s="42"/>
      <c r="C43" s="42"/>
      <c r="D43" s="42"/>
      <c r="E43" s="42"/>
      <c r="F43" s="42"/>
      <c r="G43" s="42"/>
    </row>
    <row r="44" spans="1:7" ht="38.25" x14ac:dyDescent="0.25">
      <c r="A44" s="6" t="s">
        <v>1</v>
      </c>
      <c r="B44" s="6" t="s">
        <v>0</v>
      </c>
      <c r="C44" s="6" t="s">
        <v>11</v>
      </c>
      <c r="D44" s="6" t="s">
        <v>12</v>
      </c>
      <c r="E44" s="6" t="s">
        <v>3</v>
      </c>
      <c r="F44" s="6" t="s">
        <v>4</v>
      </c>
      <c r="G44" s="6" t="s">
        <v>5</v>
      </c>
    </row>
    <row r="45" spans="1:7" ht="63.75" customHeight="1" x14ac:dyDescent="0.25">
      <c r="A45" s="14" t="s">
        <v>23</v>
      </c>
      <c r="B45" s="7" t="s">
        <v>41</v>
      </c>
      <c r="C45" s="9">
        <v>1</v>
      </c>
      <c r="D45" s="8">
        <v>1069682</v>
      </c>
      <c r="E45" s="8">
        <f t="shared" ref="E45:E46" si="7">C45*D45</f>
        <v>1069682</v>
      </c>
      <c r="F45" s="9">
        <f t="shared" ref="F45" si="8">ROUND(E45/1000,1)</f>
        <v>1069.7</v>
      </c>
      <c r="G45" s="47" t="s">
        <v>43</v>
      </c>
    </row>
    <row r="46" spans="1:7" ht="36" x14ac:dyDescent="0.25">
      <c r="A46" s="28" t="s">
        <v>14</v>
      </c>
      <c r="B46" s="7" t="s">
        <v>42</v>
      </c>
      <c r="C46" s="9">
        <v>1</v>
      </c>
      <c r="D46" s="8">
        <v>-1069682</v>
      </c>
      <c r="E46" s="8">
        <f t="shared" si="7"/>
        <v>-1069682</v>
      </c>
      <c r="F46" s="9">
        <f>ROUND(E46/1000,1)</f>
        <v>-1069.7</v>
      </c>
      <c r="G46" s="47"/>
    </row>
    <row r="47" spans="1:7" x14ac:dyDescent="0.25">
      <c r="A47" s="36" t="s">
        <v>2</v>
      </c>
      <c r="B47" s="37"/>
      <c r="C47" s="37"/>
      <c r="D47" s="38"/>
      <c r="E47" s="26">
        <f>SUM(E45:E46)</f>
        <v>0</v>
      </c>
      <c r="F47" s="27">
        <f>ROUND(E47/1000,1)</f>
        <v>0</v>
      </c>
      <c r="G47" s="4"/>
    </row>
    <row r="48" spans="1:7" x14ac:dyDescent="0.25">
      <c r="A48" s="1"/>
      <c r="B48" s="1"/>
      <c r="C48" s="2"/>
      <c r="D48" s="2"/>
      <c r="E48" s="2"/>
      <c r="F48" s="3"/>
      <c r="G48" s="4"/>
    </row>
    <row r="49" spans="1:7" x14ac:dyDescent="0.25">
      <c r="A49" s="42" t="s">
        <v>71</v>
      </c>
      <c r="B49" s="42"/>
      <c r="C49" s="42"/>
      <c r="D49" s="42"/>
      <c r="E49" s="42"/>
      <c r="F49" s="42"/>
      <c r="G49" s="42"/>
    </row>
    <row r="50" spans="1:7" ht="38.25" x14ac:dyDescent="0.25">
      <c r="A50" s="6" t="s">
        <v>1</v>
      </c>
      <c r="B50" s="6" t="s">
        <v>0</v>
      </c>
      <c r="C50" s="6" t="s">
        <v>11</v>
      </c>
      <c r="D50" s="6" t="s">
        <v>12</v>
      </c>
      <c r="E50" s="6" t="s">
        <v>3</v>
      </c>
      <c r="F50" s="6" t="s">
        <v>4</v>
      </c>
      <c r="G50" s="6" t="s">
        <v>5</v>
      </c>
    </row>
    <row r="51" spans="1:7" ht="25.5" x14ac:dyDescent="0.25">
      <c r="A51" s="14" t="s">
        <v>72</v>
      </c>
      <c r="B51" s="7" t="s">
        <v>73</v>
      </c>
      <c r="C51" s="9">
        <v>1</v>
      </c>
      <c r="D51" s="8">
        <v>-10000</v>
      </c>
      <c r="E51" s="8">
        <f t="shared" ref="E51" si="9">C51*D51</f>
        <v>-10000</v>
      </c>
      <c r="F51" s="9">
        <f t="shared" ref="F51" si="10">ROUND(E51/1000,1)</f>
        <v>-10</v>
      </c>
      <c r="G51" s="47" t="s">
        <v>74</v>
      </c>
    </row>
    <row r="52" spans="1:7" x14ac:dyDescent="0.25">
      <c r="A52" s="36" t="s">
        <v>2</v>
      </c>
      <c r="B52" s="37"/>
      <c r="C52" s="37"/>
      <c r="D52" s="38"/>
      <c r="E52" s="26">
        <f>SUM(E51:E51)</f>
        <v>-10000</v>
      </c>
      <c r="F52" s="31">
        <f>ROUND(E52/1000,1)</f>
        <v>-10</v>
      </c>
      <c r="G52" s="47"/>
    </row>
    <row r="53" spans="1:7" x14ac:dyDescent="0.25">
      <c r="A53" s="1"/>
      <c r="B53" s="1"/>
      <c r="C53" s="2"/>
      <c r="D53" s="2"/>
      <c r="E53" s="2"/>
      <c r="F53" s="3"/>
      <c r="G53" s="4"/>
    </row>
    <row r="54" spans="1:7" x14ac:dyDescent="0.25">
      <c r="A54" s="1"/>
      <c r="B54" s="1"/>
      <c r="C54" s="2"/>
      <c r="D54" s="2"/>
      <c r="E54" s="2"/>
      <c r="F54" s="3"/>
      <c r="G54" s="4"/>
    </row>
    <row r="55" spans="1:7" x14ac:dyDescent="0.25">
      <c r="A55" s="42" t="s">
        <v>58</v>
      </c>
      <c r="B55" s="42"/>
      <c r="C55" s="42"/>
      <c r="D55" s="42"/>
      <c r="E55" s="42"/>
      <c r="F55" s="42"/>
      <c r="G55" s="42"/>
    </row>
    <row r="56" spans="1:7" ht="38.25" x14ac:dyDescent="0.25">
      <c r="A56" s="6" t="s">
        <v>1</v>
      </c>
      <c r="B56" s="6" t="s">
        <v>0</v>
      </c>
      <c r="C56" s="6" t="s">
        <v>11</v>
      </c>
      <c r="D56" s="6" t="s">
        <v>12</v>
      </c>
      <c r="E56" s="6" t="s">
        <v>3</v>
      </c>
      <c r="F56" s="6" t="s">
        <v>4</v>
      </c>
      <c r="G56" s="6" t="s">
        <v>5</v>
      </c>
    </row>
    <row r="57" spans="1:7" ht="51" x14ac:dyDescent="0.25">
      <c r="A57" s="14" t="s">
        <v>59</v>
      </c>
      <c r="B57" s="7" t="s">
        <v>60</v>
      </c>
      <c r="C57" s="9">
        <v>1</v>
      </c>
      <c r="D57" s="8">
        <v>-1340600</v>
      </c>
      <c r="E57" s="8">
        <f>C57*D57</f>
        <v>-1340600</v>
      </c>
      <c r="F57" s="9">
        <f>ROUND(E57/1000,1)</f>
        <v>-1340.6</v>
      </c>
      <c r="G57" s="44" t="s">
        <v>63</v>
      </c>
    </row>
    <row r="58" spans="1:7" ht="51" x14ac:dyDescent="0.25">
      <c r="A58" s="14" t="s">
        <v>61</v>
      </c>
      <c r="B58" s="7" t="s">
        <v>60</v>
      </c>
      <c r="C58" s="9">
        <v>1</v>
      </c>
      <c r="D58" s="8">
        <v>-1513100</v>
      </c>
      <c r="E58" s="8">
        <f t="shared" ref="E58:E60" si="11">C58*D58</f>
        <v>-1513100</v>
      </c>
      <c r="F58" s="9">
        <f t="shared" ref="F58:F60" si="12">ROUND(E58/1000,1)</f>
        <v>-1513.1</v>
      </c>
      <c r="G58" s="44"/>
    </row>
    <row r="59" spans="1:7" ht="51" x14ac:dyDescent="0.25">
      <c r="A59" s="14" t="s">
        <v>59</v>
      </c>
      <c r="B59" s="7" t="s">
        <v>62</v>
      </c>
      <c r="C59" s="9">
        <v>1</v>
      </c>
      <c r="D59" s="8">
        <v>1340600</v>
      </c>
      <c r="E59" s="8">
        <f t="shared" si="11"/>
        <v>1340600</v>
      </c>
      <c r="F59" s="9">
        <f t="shared" si="12"/>
        <v>1340.6</v>
      </c>
      <c r="G59" s="44"/>
    </row>
    <row r="60" spans="1:7" ht="51" x14ac:dyDescent="0.25">
      <c r="A60" s="14" t="s">
        <v>61</v>
      </c>
      <c r="B60" s="7" t="s">
        <v>62</v>
      </c>
      <c r="C60" s="9">
        <v>1</v>
      </c>
      <c r="D60" s="8">
        <v>1513100</v>
      </c>
      <c r="E60" s="8">
        <f t="shared" si="11"/>
        <v>1513100</v>
      </c>
      <c r="F60" s="9">
        <f t="shared" si="12"/>
        <v>1513.1</v>
      </c>
      <c r="G60" s="44"/>
    </row>
    <row r="61" spans="1:7" x14ac:dyDescent="0.25">
      <c r="A61" s="43" t="s">
        <v>2</v>
      </c>
      <c r="B61" s="37"/>
      <c r="C61" s="37"/>
      <c r="D61" s="38"/>
      <c r="E61" s="26">
        <f>SUM(E57:E60)</f>
        <v>0</v>
      </c>
      <c r="F61" s="26">
        <f>SUM(F57:F60)</f>
        <v>0</v>
      </c>
      <c r="G61" s="4"/>
    </row>
    <row r="62" spans="1:7" x14ac:dyDescent="0.25">
      <c r="A62" s="1"/>
      <c r="B62" s="1"/>
      <c r="C62" s="2"/>
      <c r="D62" s="2"/>
      <c r="E62" s="2"/>
      <c r="F62" s="3"/>
      <c r="G62" s="4"/>
    </row>
    <row r="63" spans="1:7" x14ac:dyDescent="0.25">
      <c r="A63" s="42" t="s">
        <v>80</v>
      </c>
      <c r="B63" s="42"/>
      <c r="C63" s="42"/>
      <c r="D63" s="42"/>
      <c r="E63" s="42"/>
      <c r="F63" s="42"/>
      <c r="G63" s="42"/>
    </row>
    <row r="64" spans="1:7" ht="38.25" x14ac:dyDescent="0.25">
      <c r="A64" s="6" t="s">
        <v>1</v>
      </c>
      <c r="B64" s="6" t="s">
        <v>0</v>
      </c>
      <c r="C64" s="6" t="s">
        <v>11</v>
      </c>
      <c r="D64" s="6" t="s">
        <v>12</v>
      </c>
      <c r="E64" s="6" t="s">
        <v>3</v>
      </c>
      <c r="F64" s="6" t="s">
        <v>4</v>
      </c>
      <c r="G64" s="6" t="s">
        <v>5</v>
      </c>
    </row>
    <row r="65" spans="1:7" x14ac:dyDescent="0.25">
      <c r="A65" s="14" t="s">
        <v>23</v>
      </c>
      <c r="B65" s="7" t="s">
        <v>81</v>
      </c>
      <c r="C65" s="9">
        <v>1</v>
      </c>
      <c r="D65" s="8">
        <v>-104424</v>
      </c>
      <c r="E65" s="8">
        <f t="shared" ref="E65:E66" si="13">C65*D65</f>
        <v>-104424</v>
      </c>
      <c r="F65" s="9">
        <f t="shared" ref="F65" si="14">ROUND(E65/1000,1)</f>
        <v>-104.4</v>
      </c>
      <c r="G65" s="39" t="s">
        <v>82</v>
      </c>
    </row>
    <row r="66" spans="1:7" ht="24" x14ac:dyDescent="0.25">
      <c r="A66" s="28" t="s">
        <v>83</v>
      </c>
      <c r="B66" s="7" t="s">
        <v>84</v>
      </c>
      <c r="C66" s="9">
        <v>1</v>
      </c>
      <c r="D66" s="8">
        <v>5480</v>
      </c>
      <c r="E66" s="8">
        <f t="shared" si="13"/>
        <v>5480</v>
      </c>
      <c r="F66" s="9">
        <f>ROUND(E66/1000,1)</f>
        <v>5.5</v>
      </c>
      <c r="G66" s="40"/>
    </row>
    <row r="67" spans="1:7" ht="24" x14ac:dyDescent="0.25">
      <c r="A67" s="32" t="s">
        <v>78</v>
      </c>
      <c r="B67" s="7" t="s">
        <v>85</v>
      </c>
      <c r="C67" s="33">
        <v>1</v>
      </c>
      <c r="D67" s="34">
        <v>99530</v>
      </c>
      <c r="E67" s="8">
        <v>98944</v>
      </c>
      <c r="F67" s="9">
        <f>ROUND(E67/1000,1)</f>
        <v>98.9</v>
      </c>
      <c r="G67" s="40"/>
    </row>
    <row r="68" spans="1:7" x14ac:dyDescent="0.25">
      <c r="A68" s="36" t="s">
        <v>2</v>
      </c>
      <c r="B68" s="37"/>
      <c r="C68" s="37"/>
      <c r="D68" s="38"/>
      <c r="E68" s="26">
        <f>SUM(E65:E67)</f>
        <v>0</v>
      </c>
      <c r="F68" s="27">
        <f>ROUND(E68/1000,1)</f>
        <v>0</v>
      </c>
      <c r="G68" s="4"/>
    </row>
    <row r="69" spans="1:7" x14ac:dyDescent="0.25">
      <c r="A69" s="1"/>
      <c r="B69" s="1"/>
      <c r="C69" s="2"/>
      <c r="D69" s="2"/>
      <c r="E69" s="2"/>
      <c r="F69" s="3"/>
      <c r="G69" s="4"/>
    </row>
    <row r="70" spans="1:7" x14ac:dyDescent="0.25">
      <c r="A70" s="42" t="s">
        <v>87</v>
      </c>
      <c r="B70" s="42"/>
      <c r="C70" s="42"/>
      <c r="D70" s="42"/>
      <c r="E70" s="42"/>
      <c r="F70" s="42"/>
      <c r="G70" s="42"/>
    </row>
    <row r="71" spans="1:7" ht="38.25" x14ac:dyDescent="0.25">
      <c r="A71" s="6" t="s">
        <v>1</v>
      </c>
      <c r="B71" s="6" t="s">
        <v>0</v>
      </c>
      <c r="C71" s="6" t="s">
        <v>11</v>
      </c>
      <c r="D71" s="6" t="s">
        <v>12</v>
      </c>
      <c r="E71" s="6" t="s">
        <v>3</v>
      </c>
      <c r="F71" s="6" t="s">
        <v>4</v>
      </c>
      <c r="G71" s="6" t="s">
        <v>5</v>
      </c>
    </row>
    <row r="72" spans="1:7" ht="36" x14ac:dyDescent="0.25">
      <c r="A72" s="28" t="s">
        <v>50</v>
      </c>
      <c r="B72" s="7" t="s">
        <v>91</v>
      </c>
      <c r="C72" s="9">
        <v>1</v>
      </c>
      <c r="D72" s="8">
        <v>4200</v>
      </c>
      <c r="E72" s="8">
        <f t="shared" ref="E72" si="15">C72*D72</f>
        <v>4200</v>
      </c>
      <c r="F72" s="9">
        <f t="shared" ref="F72" si="16">ROUND(E72/1000,1)</f>
        <v>4.2</v>
      </c>
      <c r="G72" s="10" t="s">
        <v>88</v>
      </c>
    </row>
    <row r="73" spans="1:7" x14ac:dyDescent="0.25">
      <c r="A73" s="36" t="s">
        <v>2</v>
      </c>
      <c r="B73" s="37"/>
      <c r="C73" s="37"/>
      <c r="D73" s="38"/>
      <c r="E73" s="26">
        <f>SUM(E72:E72)</f>
        <v>4200</v>
      </c>
      <c r="F73" s="31">
        <f>ROUND(E73/1000,1)</f>
        <v>4.2</v>
      </c>
      <c r="G73" s="35"/>
    </row>
    <row r="74" spans="1:7" x14ac:dyDescent="0.25">
      <c r="A74" s="1"/>
      <c r="B74" s="1"/>
      <c r="C74" s="2"/>
      <c r="D74" s="2"/>
      <c r="E74" s="2"/>
      <c r="F74" s="3"/>
      <c r="G74" s="4"/>
    </row>
    <row r="75" spans="1:7" ht="15.75" x14ac:dyDescent="0.25">
      <c r="B75" s="41" t="s">
        <v>6</v>
      </c>
      <c r="C75" s="41"/>
      <c r="D75" s="41"/>
      <c r="E75" s="41"/>
      <c r="F75" s="5">
        <f>F8+F23+F30+F41+F47+F61+F52+F68+F73</f>
        <v>1000.0999999999998</v>
      </c>
    </row>
  </sheetData>
  <mergeCells count="25">
    <mergeCell ref="A1:G1"/>
    <mergeCell ref="A2:G2"/>
    <mergeCell ref="A49:G49"/>
    <mergeCell ref="G51:G52"/>
    <mergeCell ref="A52:D52"/>
    <mergeCell ref="G45:G46"/>
    <mergeCell ref="A8:D8"/>
    <mergeCell ref="A23:D23"/>
    <mergeCell ref="A30:D30"/>
    <mergeCell ref="A41:D41"/>
    <mergeCell ref="A47:D47"/>
    <mergeCell ref="A5:G5"/>
    <mergeCell ref="A73:D73"/>
    <mergeCell ref="A68:D68"/>
    <mergeCell ref="G65:G67"/>
    <mergeCell ref="B75:E75"/>
    <mergeCell ref="A10:G10"/>
    <mergeCell ref="A32:G32"/>
    <mergeCell ref="A25:G25"/>
    <mergeCell ref="A43:G43"/>
    <mergeCell ref="A70:G70"/>
    <mergeCell ref="A61:D61"/>
    <mergeCell ref="A63:G63"/>
    <mergeCell ref="A55:G55"/>
    <mergeCell ref="G57:G60"/>
  </mergeCells>
  <pageMargins left="0.70866141732283472" right="0.51181102362204722" top="0.55118110236220474" bottom="0.55118110236220474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2023-02-25T10:34:50Z</dcterms:modified>
</cp:coreProperties>
</file>