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0920" yWindow="3615" windowWidth="18105" windowHeight="11505" tabRatio="796"/>
  </bookViews>
  <sheets>
    <sheet name="Лист1" sheetId="1" r:id="rId1"/>
  </sheets>
  <definedNames>
    <definedName name="_xlnm.Print_Area" localSheetId="0">Лист1!$A$1:$G$30</definedName>
  </definedNames>
  <calcPr calcId="144525"/>
</workbook>
</file>

<file path=xl/calcChain.xml><?xml version="1.0" encoding="utf-8"?>
<calcChain xmlns="http://schemas.openxmlformats.org/spreadsheetml/2006/main">
  <c r="E28" i="1" l="1"/>
  <c r="F28" i="1"/>
  <c r="F30" i="1"/>
  <c r="F22" i="1"/>
  <c r="F24" i="1"/>
  <c r="F25" i="1"/>
  <c r="F26" i="1"/>
  <c r="F27" i="1"/>
  <c r="E24" i="1"/>
  <c r="E25" i="1"/>
  <c r="E26" i="1"/>
  <c r="E27" i="1"/>
  <c r="E23" i="1"/>
  <c r="F23" i="1" s="1"/>
  <c r="E22" i="1"/>
  <c r="E21" i="1" l="1"/>
  <c r="F21" i="1"/>
  <c r="F18" i="1"/>
  <c r="E18" i="1"/>
  <c r="F19" i="1"/>
  <c r="E19" i="1"/>
  <c r="E20" i="1"/>
  <c r="F20" i="1" s="1"/>
  <c r="E17" i="1"/>
  <c r="F17" i="1" s="1"/>
  <c r="E13" i="1"/>
  <c r="F13" i="1" s="1"/>
  <c r="E8" i="1" l="1"/>
  <c r="F8" i="1" s="1"/>
  <c r="E7" i="1"/>
  <c r="F7" i="1" s="1"/>
  <c r="F9" i="1" l="1"/>
  <c r="E9" i="1"/>
</calcChain>
</file>

<file path=xl/sharedStrings.xml><?xml version="1.0" encoding="utf-8"?>
<sst xmlns="http://schemas.openxmlformats.org/spreadsheetml/2006/main" count="61" uniqueCount="44">
  <si>
    <t>КБК</t>
  </si>
  <si>
    <t>Наименование показателя</t>
  </si>
  <si>
    <t>Итого изменений по подразделу:</t>
  </si>
  <si>
    <t>Сумма
(руб)</t>
  </si>
  <si>
    <t>Сумма
(тыс. руб.)</t>
  </si>
  <si>
    <t>Обоснование (цель) внесенных изменений</t>
  </si>
  <si>
    <t>Всего внесено изменений в расходную часть бюджета (тыс. руб.):</t>
  </si>
  <si>
    <t>Финансово-экономическое обоснование внесения изменений в решение СД "О местном бюджете на 2022 год"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</si>
  <si>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0203 "Мобилизационная и вневойсковая подготовка"</t>
    </r>
  </si>
  <si>
    <t>Первоначальная сумма (руб)</t>
  </si>
  <si>
    <t>Итоговая сумма</t>
  </si>
  <si>
    <t>Заработная плата</t>
  </si>
  <si>
    <t>0203 95.0.00.51180 121  211</t>
  </si>
  <si>
    <t>Начисления на выплаты по оплате труда</t>
  </si>
  <si>
    <t>0203 95.0.00.51180 129  213</t>
  </si>
  <si>
    <t>Приведение данные в соответствие с окружным бюджетом, на основании уведомления Аппарата Администрации НАО о бюджетных ассигнованиях на 2022 год и на плановый период 2023 и 2024 годов от 06.07.2022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</si>
  <si>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0104 "Функционирование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</t>
    </r>
  </si>
  <si>
    <t>Кол-во</t>
  </si>
  <si>
    <t>Средняя стоимость
(руб)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</si>
  <si>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0501 "Жилищное хозяйство"</t>
    </r>
  </si>
  <si>
    <t>Приобретение материалов</t>
  </si>
  <si>
    <t>0501 98.0.00.96100 244 346</t>
  </si>
  <si>
    <t>Приобретение строительных материалов</t>
  </si>
  <si>
    <t>0501 98.0.00.96100 244 344</t>
  </si>
  <si>
    <t>Для закупки строительных материалов для пустующюего муниципального жилого фонда</t>
  </si>
  <si>
    <t>Экономия денежных средств на доставке материалов для нужд Администрации Сельского поселения "Поселок Амдерма" ЗР НАО</t>
  </si>
  <si>
    <t>Приобретение пожарных извещателей, пожарных щитов в муниципальный жилой фонд</t>
  </si>
  <si>
    <t>Транспортные услуги</t>
  </si>
  <si>
    <t>0501 98.0.00.96100 244 222/500</t>
  </si>
  <si>
    <t>0104 93.0.00.91010 244 222/500</t>
  </si>
  <si>
    <t xml:space="preserve">Оплата транспортных расходов по доставке материалов </t>
  </si>
  <si>
    <t>Экономия денежных средств на приобретение материалов для приобретения строительных материалов в пустующий муниципальный жилой фонд</t>
  </si>
  <si>
    <t>Другие расходы по содержанию имущества (техническое обслуживание и др.)</t>
  </si>
  <si>
    <t>0501 98.0.00.96100 244 225/770</t>
  </si>
  <si>
    <t>Экономия денежных средств на выполнении работ по содержанию пустующего муниципального жилого фонда</t>
  </si>
  <si>
    <t>Прочие работы, услуги</t>
  </si>
  <si>
    <t>0501 98.0.00.96100 244 226/046</t>
  </si>
  <si>
    <t>для оплаты работ по разработке ПСД на капитальный ремонт 5 муниципальных жилых домов из них:</t>
  </si>
  <si>
    <t>ул. Ленина, д. 13а</t>
  </si>
  <si>
    <t>ул. Ленина, д. 22</t>
  </si>
  <si>
    <t>ул. Ленина, д. 24</t>
  </si>
  <si>
    <t>ул. Ревуцкого, д. 8</t>
  </si>
  <si>
    <t>ул. Центральная, д. 5</t>
  </si>
  <si>
    <t>на сессию СД от 29.08.2022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</si>
</sst>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4">
    <xf numFmtId="0" fontId="0" fillId="0" borderId="0" xfId="0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/>
    <xf numFmtId="164" fontId="1" fillId="0" borderId="0" xfId="0" applyNumberFormat="1" applyFont="1" applyBorder="1"/>
    <xf numFmtId="0" fontId="2" fillId="0" borderId="0" xfId="0" applyFont="1" applyBorder="1"/>
    <xf numFmtId="164" fontId="5" fillId="0" borderId="4" xfId="0" applyNumberFormat="1" applyFont="1" applyBorder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4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top" wrapText="1"/>
    </xf>
    <xf numFmtId="4" fontId="9" fillId="0" borderId="1" xfId="0" applyNumberFormat="1" applyFont="1" applyBorder="1"/>
    <xf numFmtId="0" fontId="7" fillId="0" borderId="1" xfId="0" applyFont="1" applyBorder="1"/>
    <xf numFmtId="0" fontId="9" fillId="0" borderId="2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/>
    </xf>
    <xf numFmtId="164" fontId="9" fillId="0" borderId="1" xfId="0" applyNumberFormat="1" applyFont="1" applyBorder="1"/>
    <xf numFmtId="0" fontId="9" fillId="0" borderId="1" xfId="0" applyFont="1" applyFill="1" applyBorder="1" applyAlignment="1">
      <alignment vertical="center" wrapText="1"/>
    </xf>
    <xf numFmtId="164" fontId="9" fillId="0" borderId="5" xfId="0" applyNumberFormat="1" applyFont="1" applyFill="1" applyBorder="1" applyAlignment="1">
      <alignment vertical="center"/>
    </xf>
    <xf numFmtId="4" fontId="9" fillId="0" borderId="5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vertical="top" wrapText="1"/>
    </xf>
    <xf numFmtId="0" fontId="9" fillId="0" borderId="6" xfId="0" applyFont="1" applyFill="1" applyBorder="1" applyAlignment="1">
      <alignment vertical="center" wrapTex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top" wrapText="1"/>
    </xf>
    <xf numFmtId="4" fontId="9" fillId="0" borderId="9" xfId="0" applyNumberFormat="1" applyFont="1" applyFill="1" applyBorder="1" applyAlignment="1">
      <alignment vertical="center"/>
    </xf>
    <xf numFmtId="164" fontId="9" fillId="0" borderId="6" xfId="0" applyNumberFormat="1" applyFont="1" applyFill="1" applyBorder="1" applyAlignment="1">
      <alignment vertical="center"/>
    </xf>
    <xf numFmtId="4" fontId="9" fillId="0" borderId="4" xfId="0" applyNumberFormat="1" applyFont="1" applyBorder="1"/>
    <xf numFmtId="0" fontId="9" fillId="0" borderId="0" xfId="0" applyFont="1" applyBorder="1" applyAlignment="1">
      <alignment horizontal="left" vertical="center"/>
    </xf>
    <xf numFmtId="0" fontId="9" fillId="0" borderId="10" xfId="0" applyFont="1" applyFill="1" applyBorder="1" applyAlignment="1">
      <alignment vertical="center" wrapText="1"/>
    </xf>
    <xf numFmtId="0" fontId="9" fillId="0" borderId="11" xfId="0" applyFont="1" applyBorder="1" applyAlignment="1">
      <alignment horizontal="left" vertical="center"/>
    </xf>
    <xf numFmtId="0" fontId="0" fillId="0" borderId="12" xfId="0" applyBorder="1"/>
    <xf numFmtId="0" fontId="9" fillId="0" borderId="13" xfId="0" applyFont="1" applyFill="1" applyBorder="1" applyAlignment="1">
      <alignment vertical="center" wrapText="1"/>
    </xf>
    <xf numFmtId="0" fontId="0" fillId="0" borderId="9" xfId="0" applyBorder="1"/>
    <xf numFmtId="0" fontId="9" fillId="0" borderId="14" xfId="0" applyFont="1" applyBorder="1" applyAlignment="1">
      <alignment horizontal="left" vertical="center"/>
    </xf>
    <xf numFmtId="0" fontId="0" fillId="0" borderId="8" xfId="0" applyBorder="1"/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4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zoomScaleNormal="100" workbookViewId="0">
      <selection activeCell="F3" sqref="F3"/>
    </sheetView>
  </sheetViews>
  <sheetFormatPr defaultRowHeight="15" x14ac:dyDescent="0.25"/>
  <cols>
    <col min="1" max="1" width="26.140625" customWidth="1"/>
    <col min="2" max="2" width="27.7109375" customWidth="1"/>
    <col min="3" max="3" width="17.5703125" bestFit="1" customWidth="1"/>
    <col min="4" max="5" width="12.42578125" customWidth="1"/>
    <col min="6" max="6" width="10.7109375" customWidth="1"/>
    <col min="7" max="7" width="66.140625" customWidth="1"/>
  </cols>
  <sheetData>
    <row r="1" spans="1:7" x14ac:dyDescent="0.25">
      <c r="A1" s="36" t="s">
        <v>7</v>
      </c>
      <c r="B1" s="36"/>
      <c r="C1" s="36"/>
      <c r="D1" s="36"/>
      <c r="E1" s="36"/>
      <c r="F1" s="36"/>
      <c r="G1" s="36"/>
    </row>
    <row r="2" spans="1:7" x14ac:dyDescent="0.25">
      <c r="A2" s="37" t="s">
        <v>43</v>
      </c>
      <c r="B2" s="37"/>
      <c r="C2" s="37"/>
      <c r="D2" s="37"/>
      <c r="E2" s="37"/>
      <c r="F2" s="37"/>
      <c r="G2" s="37"/>
    </row>
    <row r="3" spans="1:7" ht="6" customHeight="1" x14ac:dyDescent="0.25"/>
    <row r="5" spans="1:7" ht="15" customHeight="1" x14ac:dyDescent="0.25">
      <c r="A5" s="39" t="s">
        <v>8</v>
      </c>
      <c r="B5" s="39"/>
      <c r="C5" s="39"/>
      <c r="D5" s="39"/>
      <c r="E5" s="39"/>
      <c r="F5" s="39"/>
      <c r="G5" s="39"/>
    </row>
    <row r="6" spans="1:7" ht="25.5" x14ac:dyDescent="0.25">
      <c r="A6" s="6" t="s">
        <v>1</v>
      </c>
      <c r="B6" s="6" t="s">
        <v>0</v>
      </c>
      <c r="C6" s="6" t="s">
        <v>9</v>
      </c>
      <c r="D6" s="6" t="s">
        <v>10</v>
      </c>
      <c r="E6" s="6" t="s">
        <v>3</v>
      </c>
      <c r="F6" s="6" t="s">
        <v>4</v>
      </c>
      <c r="G6" s="6" t="s">
        <v>5</v>
      </c>
    </row>
    <row r="7" spans="1:7" ht="38.25" x14ac:dyDescent="0.25">
      <c r="A7" s="13" t="s">
        <v>11</v>
      </c>
      <c r="B7" s="7" t="s">
        <v>12</v>
      </c>
      <c r="C7" s="8">
        <v>53149</v>
      </c>
      <c r="D7" s="14">
        <v>61290</v>
      </c>
      <c r="E7" s="14">
        <f>D7-C7</f>
        <v>8141</v>
      </c>
      <c r="F7" s="9">
        <f>ROUND(E7/1000,1)</f>
        <v>8.1</v>
      </c>
      <c r="G7" s="10" t="s">
        <v>15</v>
      </c>
    </row>
    <row r="8" spans="1:7" ht="38.25" x14ac:dyDescent="0.25">
      <c r="A8" s="13" t="s">
        <v>13</v>
      </c>
      <c r="B8" s="7" t="s">
        <v>14</v>
      </c>
      <c r="C8" s="8">
        <v>16051</v>
      </c>
      <c r="D8" s="14">
        <v>18510</v>
      </c>
      <c r="E8" s="14">
        <f>D8-C8</f>
        <v>2459</v>
      </c>
      <c r="F8" s="9">
        <f>ROUND(E8/1000,1)</f>
        <v>2.5</v>
      </c>
      <c r="G8" s="10" t="s">
        <v>15</v>
      </c>
    </row>
    <row r="9" spans="1:7" x14ac:dyDescent="0.25">
      <c r="A9" s="40" t="s">
        <v>2</v>
      </c>
      <c r="B9" s="41"/>
      <c r="C9" s="11"/>
      <c r="D9" s="11"/>
      <c r="E9" s="11">
        <f>SUM(E7:E8)</f>
        <v>10600</v>
      </c>
      <c r="F9" s="15">
        <f>SUM(F7:F8)</f>
        <v>10.6</v>
      </c>
      <c r="G9" s="12"/>
    </row>
    <row r="11" spans="1:7" x14ac:dyDescent="0.25">
      <c r="A11" s="39" t="s">
        <v>16</v>
      </c>
      <c r="B11" s="39"/>
      <c r="C11" s="39"/>
      <c r="D11" s="39"/>
      <c r="E11" s="39"/>
      <c r="F11" s="39"/>
      <c r="G11" s="39"/>
    </row>
    <row r="12" spans="1:7" ht="38.25" x14ac:dyDescent="0.25">
      <c r="A12" s="6" t="s">
        <v>1</v>
      </c>
      <c r="B12" s="6" t="s">
        <v>0</v>
      </c>
      <c r="C12" s="6" t="s">
        <v>17</v>
      </c>
      <c r="D12" s="6" t="s">
        <v>18</v>
      </c>
      <c r="E12" s="6" t="s">
        <v>3</v>
      </c>
      <c r="F12" s="6" t="s">
        <v>4</v>
      </c>
      <c r="G12" s="6" t="s">
        <v>5</v>
      </c>
    </row>
    <row r="13" spans="1:7" ht="25.5" x14ac:dyDescent="0.25">
      <c r="A13" s="16" t="s">
        <v>27</v>
      </c>
      <c r="B13" s="7" t="s">
        <v>29</v>
      </c>
      <c r="C13" s="8">
        <v>1</v>
      </c>
      <c r="D13" s="8">
        <v>-70000</v>
      </c>
      <c r="E13" s="8">
        <f>C13*D13</f>
        <v>-70000</v>
      </c>
      <c r="F13" s="9">
        <f>ROUND(E13/1000,1)</f>
        <v>-70</v>
      </c>
      <c r="G13" s="10" t="s">
        <v>25</v>
      </c>
    </row>
    <row r="15" spans="1:7" x14ac:dyDescent="0.25">
      <c r="A15" s="39" t="s">
        <v>19</v>
      </c>
      <c r="B15" s="39"/>
      <c r="C15" s="39"/>
      <c r="D15" s="39"/>
      <c r="E15" s="39"/>
      <c r="F15" s="39"/>
      <c r="G15" s="39"/>
    </row>
    <row r="16" spans="1:7" ht="38.25" x14ac:dyDescent="0.25">
      <c r="A16" s="6" t="s">
        <v>1</v>
      </c>
      <c r="B16" s="6" t="s">
        <v>0</v>
      </c>
      <c r="C16" s="6" t="s">
        <v>17</v>
      </c>
      <c r="D16" s="6" t="s">
        <v>18</v>
      </c>
      <c r="E16" s="6" t="s">
        <v>3</v>
      </c>
      <c r="F16" s="6" t="s">
        <v>4</v>
      </c>
      <c r="G16" s="6" t="s">
        <v>5</v>
      </c>
    </row>
    <row r="17" spans="1:7" ht="25.5" x14ac:dyDescent="0.25">
      <c r="A17" s="16" t="s">
        <v>20</v>
      </c>
      <c r="B17" s="7" t="s">
        <v>21</v>
      </c>
      <c r="C17" s="9">
        <v>1</v>
      </c>
      <c r="D17" s="8">
        <v>799940.6</v>
      </c>
      <c r="E17" s="8">
        <f t="shared" ref="E17:E22" si="0">C17*D17</f>
        <v>799940.6</v>
      </c>
      <c r="F17" s="9">
        <f t="shared" ref="F17:F23" si="1">ROUND(E17/1000,1)</f>
        <v>799.9</v>
      </c>
      <c r="G17" s="10" t="s">
        <v>26</v>
      </c>
    </row>
    <row r="18" spans="1:7" ht="25.5" x14ac:dyDescent="0.25">
      <c r="A18" s="16" t="s">
        <v>20</v>
      </c>
      <c r="B18" s="7" t="s">
        <v>21</v>
      </c>
      <c r="C18" s="9">
        <v>1</v>
      </c>
      <c r="D18" s="8">
        <v>-89530</v>
      </c>
      <c r="E18" s="8">
        <f t="shared" si="0"/>
        <v>-89530</v>
      </c>
      <c r="F18" s="9">
        <f t="shared" si="1"/>
        <v>-89.5</v>
      </c>
      <c r="G18" s="10" t="s">
        <v>31</v>
      </c>
    </row>
    <row r="19" spans="1:7" x14ac:dyDescent="0.25">
      <c r="A19" s="16" t="s">
        <v>27</v>
      </c>
      <c r="B19" s="7" t="s">
        <v>28</v>
      </c>
      <c r="C19" s="9">
        <v>1</v>
      </c>
      <c r="D19" s="8">
        <v>145000</v>
      </c>
      <c r="E19" s="8">
        <f t="shared" si="0"/>
        <v>145000</v>
      </c>
      <c r="F19" s="9">
        <f t="shared" si="1"/>
        <v>145</v>
      </c>
      <c r="G19" s="10" t="s">
        <v>30</v>
      </c>
    </row>
    <row r="20" spans="1:7" ht="24" customHeight="1" x14ac:dyDescent="0.25">
      <c r="A20" s="16" t="s">
        <v>22</v>
      </c>
      <c r="B20" s="7" t="s">
        <v>23</v>
      </c>
      <c r="C20" s="9">
        <v>1</v>
      </c>
      <c r="D20" s="8">
        <v>89530</v>
      </c>
      <c r="E20" s="8">
        <f t="shared" si="0"/>
        <v>89530</v>
      </c>
      <c r="F20" s="9">
        <f t="shared" si="1"/>
        <v>89.5</v>
      </c>
      <c r="G20" s="10" t="s">
        <v>24</v>
      </c>
    </row>
    <row r="21" spans="1:7" ht="51" x14ac:dyDescent="0.25">
      <c r="A21" s="20" t="s">
        <v>32</v>
      </c>
      <c r="B21" s="21" t="s">
        <v>33</v>
      </c>
      <c r="C21" s="17">
        <v>1</v>
      </c>
      <c r="D21" s="18">
        <v>-215100</v>
      </c>
      <c r="E21" s="18">
        <f t="shared" si="0"/>
        <v>-215100</v>
      </c>
      <c r="F21" s="17">
        <f t="shared" si="1"/>
        <v>-215.1</v>
      </c>
      <c r="G21" s="19" t="s">
        <v>34</v>
      </c>
    </row>
    <row r="22" spans="1:7" ht="25.5" x14ac:dyDescent="0.25">
      <c r="A22" s="20" t="s">
        <v>35</v>
      </c>
      <c r="B22" s="21" t="s">
        <v>36</v>
      </c>
      <c r="C22" s="26">
        <v>1</v>
      </c>
      <c r="D22" s="14">
        <v>1080980</v>
      </c>
      <c r="E22" s="14">
        <f t="shared" si="0"/>
        <v>1080980</v>
      </c>
      <c r="F22" s="23">
        <f t="shared" si="1"/>
        <v>1081</v>
      </c>
      <c r="G22" s="24" t="s">
        <v>37</v>
      </c>
    </row>
    <row r="23" spans="1:7" x14ac:dyDescent="0.25">
      <c r="A23" s="29"/>
      <c r="B23" s="30"/>
      <c r="C23" s="31"/>
      <c r="D23" s="25">
        <v>309300</v>
      </c>
      <c r="E23" s="18">
        <f>D23</f>
        <v>309300</v>
      </c>
      <c r="F23" s="17">
        <f t="shared" si="1"/>
        <v>309.3</v>
      </c>
      <c r="G23" s="17" t="s">
        <v>38</v>
      </c>
    </row>
    <row r="24" spans="1:7" x14ac:dyDescent="0.25">
      <c r="A24" s="32"/>
      <c r="B24" s="28"/>
      <c r="C24" s="33"/>
      <c r="D24" s="25">
        <v>187220</v>
      </c>
      <c r="E24" s="18">
        <f t="shared" ref="E24:E27" si="2">D24</f>
        <v>187220</v>
      </c>
      <c r="F24" s="17">
        <f t="shared" ref="F24:F27" si="3">ROUND(E24/1000,1)</f>
        <v>187.2</v>
      </c>
      <c r="G24" s="17" t="s">
        <v>39</v>
      </c>
    </row>
    <row r="25" spans="1:7" x14ac:dyDescent="0.25">
      <c r="A25" s="32"/>
      <c r="B25" s="28"/>
      <c r="C25" s="33"/>
      <c r="D25" s="25">
        <v>146900</v>
      </c>
      <c r="E25" s="18">
        <f t="shared" si="2"/>
        <v>146900</v>
      </c>
      <c r="F25" s="17">
        <f t="shared" si="3"/>
        <v>146.9</v>
      </c>
      <c r="G25" s="17" t="s">
        <v>40</v>
      </c>
    </row>
    <row r="26" spans="1:7" x14ac:dyDescent="0.25">
      <c r="A26" s="32"/>
      <c r="B26" s="28"/>
      <c r="C26" s="33"/>
      <c r="D26" s="25">
        <v>238880</v>
      </c>
      <c r="E26" s="18">
        <f t="shared" si="2"/>
        <v>238880</v>
      </c>
      <c r="F26" s="17">
        <f t="shared" si="3"/>
        <v>238.9</v>
      </c>
      <c r="G26" s="17" t="s">
        <v>41</v>
      </c>
    </row>
    <row r="27" spans="1:7" x14ac:dyDescent="0.25">
      <c r="A27" s="22"/>
      <c r="B27" s="34"/>
      <c r="C27" s="35"/>
      <c r="D27" s="25">
        <v>198680</v>
      </c>
      <c r="E27" s="18">
        <f t="shared" si="2"/>
        <v>198680</v>
      </c>
      <c r="F27" s="17">
        <f t="shared" si="3"/>
        <v>198.7</v>
      </c>
      <c r="G27" s="17" t="s">
        <v>42</v>
      </c>
    </row>
    <row r="28" spans="1:7" x14ac:dyDescent="0.25">
      <c r="A28" s="42" t="s">
        <v>2</v>
      </c>
      <c r="B28" s="43"/>
      <c r="C28" s="27"/>
      <c r="D28" s="11"/>
      <c r="E28" s="11">
        <f>SUM(E17:E22)</f>
        <v>1810820.6</v>
      </c>
      <c r="F28" s="15">
        <f>SUM(F17:F22)</f>
        <v>1810.8</v>
      </c>
      <c r="G28" s="12"/>
    </row>
    <row r="29" spans="1:7" x14ac:dyDescent="0.25">
      <c r="A29" s="1"/>
      <c r="B29" s="1"/>
      <c r="C29" s="2"/>
      <c r="D29" s="2"/>
      <c r="E29" s="2"/>
      <c r="F29" s="3"/>
      <c r="G29" s="4"/>
    </row>
    <row r="30" spans="1:7" ht="15.75" x14ac:dyDescent="0.25">
      <c r="B30" s="38" t="s">
        <v>6</v>
      </c>
      <c r="C30" s="38"/>
      <c r="D30" s="38"/>
      <c r="E30" s="38"/>
      <c r="F30" s="5">
        <f>F9+F13+F28</f>
        <v>1751.3999999999999</v>
      </c>
    </row>
  </sheetData>
  <mergeCells count="8">
    <mergeCell ref="A1:G1"/>
    <mergeCell ref="A2:G2"/>
    <mergeCell ref="B30:E30"/>
    <mergeCell ref="A5:G5"/>
    <mergeCell ref="A9:B9"/>
    <mergeCell ref="A11:G11"/>
    <mergeCell ref="A15:G15"/>
    <mergeCell ref="A28:B28"/>
  </mergeCells>
  <pageMargins left="0.70866141732283472" right="0.51181102362204722" top="0.55118110236220474" bottom="0.55118110236220474" header="0.31496062992125984" footer="0.31496062992125984"/>
  <pageSetup paperSize="9" scale="7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2022-08-30T15:06:48Z</dcterms:modified>
</cp:coreProperties>
</file>